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9915" windowWidth="16470" xWindow="5130" yWindow="-225"/>
  </bookViews>
  <sheets>
    <sheet name="Rozpočet" r:id="rId1" sheetId="1"/>
    <sheet name="Obsah školení" r:id="rId2" sheetId="4"/>
  </sheets>
  <definedNames>
    <definedName localSheetId="1" name="_xlnm.Print_Area">'Obsah školení'!$A$1:$F$141</definedName>
    <definedName localSheetId="0" name="_xlnm.Print_Area">Rozpočet!$A$1:$G$172</definedName>
    <definedName localSheetId="1" name="OLE_LINK73">'Obsah školení'!#REF!</definedName>
    <definedName localSheetId="0" name="OLE_LINK73">Rozpočet!#REF!</definedName>
  </definedNames>
  <calcPr calcId="145621"/>
</workbook>
</file>

<file path=xl/calcChain.xml><?xml version="1.0" encoding="utf-8"?>
<calcChain xmlns="http://schemas.openxmlformats.org/spreadsheetml/2006/main">
  <c i="1" l="1" r="F163"/>
  <c i="1" r="F160"/>
  <c i="1" r="F157"/>
  <c i="1" r="F154"/>
  <c i="1" r="F153"/>
  <c i="1" r="F146"/>
  <c i="1" r="F143"/>
  <c i="1" r="F140"/>
  <c i="1" r="F120"/>
  <c i="1" r="F121"/>
  <c i="1" r="F122"/>
  <c i="1" r="F123"/>
  <c i="1" r="F124"/>
  <c i="1" r="F125"/>
  <c i="1" r="F126"/>
  <c i="1" r="F127"/>
  <c i="1" r="F128"/>
  <c i="1" r="F129"/>
  <c i="1" r="F130"/>
  <c i="1" r="F131"/>
  <c i="1" r="F132"/>
  <c i="1" r="F133"/>
  <c i="1" r="F119"/>
  <c i="1" r="F108"/>
  <c i="1" r="F109"/>
  <c i="1" r="F110"/>
  <c i="1" r="F111"/>
  <c i="1" r="F112"/>
  <c i="1" r="F113"/>
  <c i="1" r="F114"/>
  <c i="1" r="F115"/>
  <c i="1" r="F116"/>
  <c i="1" r="F107"/>
  <c i="1" r="F100"/>
  <c i="1" r="F101"/>
  <c i="1" r="F102"/>
  <c i="1" r="F103"/>
  <c i="1" r="F104"/>
  <c i="1" r="F99"/>
  <c i="1" r="F92"/>
  <c i="1" r="F93"/>
  <c i="1" r="F94"/>
  <c i="1" r="F95"/>
  <c i="1" r="F96"/>
  <c i="1" r="F91"/>
  <c i="1" r="F79"/>
  <c i="1" r="F80"/>
  <c i="1" r="F81"/>
  <c i="1" r="F82"/>
  <c i="1" r="F83"/>
  <c i="1" r="F84"/>
  <c i="1" r="F78"/>
  <c i="1" r="F75"/>
  <c i="1" r="F71"/>
  <c i="1" r="F72"/>
  <c i="1" r="F70"/>
  <c i="1" r="F60"/>
  <c i="1" r="F61"/>
  <c i="1" r="F62"/>
  <c i="1" r="F63"/>
  <c i="1" r="F64"/>
  <c i="1" r="F65"/>
  <c i="1" r="F66"/>
  <c i="1" r="F67"/>
  <c i="1" r="F59"/>
  <c i="1" r="F46"/>
  <c i="1" r="F47"/>
  <c i="1" r="F48"/>
  <c i="1" r="F49"/>
  <c i="1" r="F50"/>
  <c i="1" r="F51"/>
  <c i="1" r="F52"/>
  <c i="1" r="F45"/>
  <c i="1" r="F39"/>
  <c i="1" r="F40"/>
  <c i="1" r="F41"/>
  <c i="1" r="F42"/>
  <c i="1" r="F38"/>
  <c i="1" r="F29"/>
  <c i="1" r="F30"/>
  <c i="1" r="F31"/>
  <c i="1" r="F32"/>
  <c i="1" r="F33"/>
  <c i="1" r="F34"/>
  <c i="1" r="F35"/>
  <c i="1" r="F28"/>
  <c i="1" r="F21"/>
  <c i="1" r="F22"/>
  <c i="1" r="F23"/>
  <c i="1" r="F24"/>
  <c i="1" r="F25"/>
  <c i="1" r="F20"/>
  <c i="1" r="F19"/>
  <c i="1" r="F12"/>
  <c i="1" r="F11"/>
  <c i="1" r="F8"/>
  <c i="1" r="F7"/>
  <c i="1" r="F6"/>
  <c i="1" r="E163"/>
  <c i="1" r="E160"/>
  <c i="1" r="E157"/>
  <c i="1" r="E154"/>
  <c i="1" r="E153"/>
  <c i="1" r="E146"/>
  <c i="1" r="E143"/>
  <c i="1" r="E140"/>
  <c i="1" r="E6"/>
  <c i="1" r="C165"/>
  <c i="1" r="C164"/>
  <c i="1" r="C161"/>
  <c i="1" r="C158"/>
  <c i="1" r="C155"/>
  <c i="1" r="C148"/>
  <c i="1" r="C147"/>
  <c i="1" r="C144"/>
  <c i="1" r="C141"/>
  <c i="1" r="C135"/>
  <c i="1" r="C134"/>
  <c i="1" r="C117"/>
  <c i="1" r="C105"/>
  <c i="1" r="C97"/>
  <c i="1" r="C86"/>
  <c i="1" r="C85"/>
  <c i="1" r="C76"/>
  <c i="1" r="C73"/>
  <c i="1" r="C68"/>
  <c i="1" r="C54"/>
  <c i="1" r="C53"/>
  <c i="1" r="C43"/>
  <c i="1" r="C36"/>
  <c i="1" r="C26"/>
  <c i="1" r="C13"/>
  <c i="1" r="C9"/>
  <c i="1" r="C14" s="1"/>
  <c i="1" r="C166" s="1"/>
  <c i="1" r="B165"/>
  <c i="1" r="B148"/>
  <c i="1" r="B135"/>
  <c i="1" r="B86"/>
  <c i="1" r="B14"/>
  <c i="1" r="B36"/>
  <c i="4" l="1" r="B129"/>
  <c i="4" l="1" r="B119"/>
  <c i="4" r="B12"/>
  <c i="1" l="1" r="B117"/>
  <c i="1" r="B97"/>
  <c i="1" r="B105"/>
  <c i="1" r="B134"/>
  <c i="1" r="B85"/>
  <c i="1" r="B68"/>
  <c i="1" r="B73"/>
  <c i="1" l="1" r="E158"/>
  <c i="1" r="E161"/>
  <c i="1" r="E164"/>
  <c i="1" r="B164"/>
  <c i="1" r="B161"/>
  <c i="1" r="B155"/>
  <c i="1" r="B158"/>
  <c i="1" r="B147"/>
  <c i="1" r="B141"/>
  <c i="1" r="E144"/>
  <c i="1" l="1" r="E155"/>
  <c i="1" r="E165" s="1"/>
  <c i="1" r="E147"/>
  <c i="1" r="B144"/>
  <c i="1" r="E141"/>
  <c i="1" r="E59"/>
  <c i="1" r="E45"/>
  <c i="1" r="E46"/>
  <c i="1" r="E47"/>
  <c i="1" r="E48"/>
  <c i="1" r="E49"/>
  <c i="1" r="E50"/>
  <c i="1" r="E51"/>
  <c i="1" r="E52"/>
  <c i="1" r="B53"/>
  <c i="1" r="B13"/>
  <c i="1" r="B9"/>
  <c i="1" r="B26"/>
  <c i="1" r="B43"/>
  <c i="1" r="B76"/>
  <c i="1" l="1" r="E148"/>
  <c i="1" r="B54"/>
  <c i="1" r="E53"/>
  <c i="1" l="1" r="B166"/>
  <c i="1" r="E133"/>
  <c i="1" l="1" r="E95"/>
  <c i="1" r="E96"/>
  <c i="1" l="1" r="E35"/>
  <c i="1" r="E131"/>
  <c i="1" r="E124"/>
  <c i="1" r="E125"/>
  <c i="1" r="E126"/>
  <c i="1" r="E123"/>
  <c i="1" r="E127"/>
  <c i="1" r="E128"/>
  <c i="1" r="E129"/>
  <c i="1" r="E130"/>
  <c i="1" r="E132"/>
  <c i="1" r="E107"/>
  <c i="1" r="E119"/>
  <c i="1" r="E120"/>
  <c i="1" r="E121"/>
  <c i="1" r="E122"/>
  <c i="1" r="E116"/>
  <c i="1" r="E115"/>
  <c i="1" r="E114"/>
  <c i="1" r="E113"/>
  <c i="1" r="E112"/>
  <c i="1" r="E25"/>
  <c i="1" r="E24"/>
  <c i="1" r="E23"/>
  <c i="1" r="E84"/>
  <c i="1" r="E80"/>
  <c i="1" r="E79"/>
  <c i="1" r="E78"/>
  <c i="1" r="E111"/>
  <c i="1" r="E110"/>
  <c i="1" r="E67"/>
  <c i="1" r="E66"/>
  <c i="1" r="E65"/>
  <c i="1" r="E64"/>
  <c i="1" r="E63"/>
  <c i="1" r="E34"/>
  <c i="1" l="1" r="E134"/>
  <c i="1" r="E109"/>
  <c i="1" r="E108"/>
  <c i="1" r="E104"/>
  <c i="1" r="E103"/>
  <c i="1" r="E102"/>
  <c i="1" r="E101"/>
  <c i="1" r="E100"/>
  <c i="1" r="E99"/>
  <c i="1" r="E94"/>
  <c i="1" r="E93"/>
  <c i="1" r="E92"/>
  <c i="1" r="E91"/>
  <c i="1" r="E83"/>
  <c i="1" r="E82"/>
  <c i="1" r="E81"/>
  <c i="1" r="E75"/>
  <c i="1" r="E72"/>
  <c i="1" r="E71"/>
  <c i="1" r="E70"/>
  <c i="1" r="E62"/>
  <c i="1" r="E61"/>
  <c i="1" r="E60"/>
  <c i="1" r="E42"/>
  <c i="1" r="E41"/>
  <c i="1" r="E40"/>
  <c i="1" r="E39"/>
  <c i="1" r="E38"/>
  <c i="1" r="E33"/>
  <c i="1" r="E32"/>
  <c i="1" r="E31"/>
  <c i="1" r="E30"/>
  <c i="1" r="E29"/>
  <c i="1" r="E28"/>
  <c i="1" r="E22"/>
  <c i="1" r="E21"/>
  <c i="1" r="E20"/>
  <c i="1" r="E19"/>
  <c i="1" r="E7"/>
  <c i="1" r="E9" s="1"/>
  <c i="1" r="E8"/>
  <c i="1" r="E11"/>
  <c i="1" r="E12"/>
  <c i="1" l="1" r="E97"/>
  <c i="1" r="E105"/>
  <c i="1" r="E117"/>
  <c i="1" r="E43"/>
  <c i="1" r="E68"/>
  <c i="1" r="E86" s="1"/>
  <c i="1" r="E73"/>
  <c i="1" r="E85"/>
  <c i="1" r="E13"/>
  <c i="1" r="E14" s="1"/>
  <c i="1" r="E26"/>
  <c i="1" r="E36"/>
  <c i="1" r="E76"/>
  <c i="1" l="1" r="E166"/>
  <c i="1" r="E169"/>
  <c i="1" r="E135"/>
  <c i="1" r="E171"/>
  <c i="1" r="E170"/>
  <c i="1" r="E168"/>
  <c i="1" r="E54"/>
  <c i="1" l="1" r="E172"/>
</calcChain>
</file>

<file path=xl/sharedStrings.xml><?xml version="1.0" encoding="utf-8"?>
<sst xmlns="http://schemas.openxmlformats.org/spreadsheetml/2006/main" count="548" uniqueCount="154">
  <si>
    <t>Školení</t>
  </si>
  <si>
    <t>Počet lidí</t>
  </si>
  <si>
    <t>Počet dnů</t>
  </si>
  <si>
    <t>žadatel - Scaserv</t>
  </si>
  <si>
    <t>partner Jankostav</t>
  </si>
  <si>
    <t>partner - Votoplast</t>
  </si>
  <si>
    <t>Proces rozhodování, výběr optimální varianty</t>
  </si>
  <si>
    <t>Trénink manažerských dovedností pro asistentky</t>
  </si>
  <si>
    <t>Informační management (s podporou programu outlook)</t>
  </si>
  <si>
    <t>Zákon o DPH</t>
  </si>
  <si>
    <t>Pohledávky</t>
  </si>
  <si>
    <t>Mzdové účetnictví</t>
  </si>
  <si>
    <t>Pracovní právo</t>
  </si>
  <si>
    <t>Vedení mzdové agendy (dle programu firmy)</t>
  </si>
  <si>
    <t>Controlling</t>
  </si>
  <si>
    <t>Řízení lidských zdrojů - interpersonální dovednsti (personalista)</t>
  </si>
  <si>
    <t>Efektivní získávání a výběr zaměstnanců (personalista)</t>
  </si>
  <si>
    <t>Insolvenční zákon</t>
  </si>
  <si>
    <t>Vedení mzdové agendy</t>
  </si>
  <si>
    <t>Řízení lidských zdrojů - interpersonální dovednosti (personalista)</t>
  </si>
  <si>
    <t>Obchodní právo</t>
  </si>
  <si>
    <t>Zákon o veřejných zakázkách</t>
  </si>
  <si>
    <t>Ekonomika pro obchodníky</t>
  </si>
  <si>
    <t>Finance pro nefinančníky</t>
  </si>
  <si>
    <t>Budování vztaků se zákazníky</t>
  </si>
  <si>
    <t>Efektivní komunikace pro nákupčí</t>
  </si>
  <si>
    <t>Tipologie zákazníka</t>
  </si>
  <si>
    <t>Tipy a triky pro obchodníky</t>
  </si>
  <si>
    <t>Skladník</t>
  </si>
  <si>
    <t>Vysokozdvižné vozíky</t>
  </si>
  <si>
    <t>Vázačské práce</t>
  </si>
  <si>
    <t>Kurz lešenářské techniky</t>
  </si>
  <si>
    <t>Kurz pro práci s řetězovou pilou</t>
  </si>
  <si>
    <t>Jeřábnící D s omezením</t>
  </si>
  <si>
    <t>Školení strojníků</t>
  </si>
  <si>
    <t>Svářečkský průkaz plamen - základní</t>
  </si>
  <si>
    <t>Svářečkský průkaz plamen - státní zk.</t>
  </si>
  <si>
    <t>Svářečský průkaz plast - svařování na tupo</t>
  </si>
  <si>
    <t>Svářečský průkaz e. oblouk - státní</t>
  </si>
  <si>
    <t>Svařečský průkaz el. oblouk - základní</t>
  </si>
  <si>
    <t>Svářečský průkaz pro pájení Cu</t>
  </si>
  <si>
    <t>Kurz lisování Cu potrubí + plastohliník</t>
  </si>
  <si>
    <t>Izolování plynových zařízení ukládaných do země</t>
  </si>
  <si>
    <t>Kontrola izolací plynových zařízení</t>
  </si>
  <si>
    <t>Svářečský průkaz polyfúzní svařování</t>
  </si>
  <si>
    <t>Svářečský průkaz plamen -  obnova</t>
  </si>
  <si>
    <t>Svářečský průkaz elektroda - obnova</t>
  </si>
  <si>
    <t>Svářečský průkaz -plast základ</t>
  </si>
  <si>
    <t>Svářečský průkaz plast základ - obnova</t>
  </si>
  <si>
    <t>Svářečský průkaz na tupo PE základ</t>
  </si>
  <si>
    <t>Svářečský průkaz na tupo PE  -  obnova</t>
  </si>
  <si>
    <t>Svářečský průkaz PE elektrotvarovky</t>
  </si>
  <si>
    <t>Svářečský průkaz PE elektrotvarovky - obnova</t>
  </si>
  <si>
    <t>Izolování plynových zařízení ukládaných do země - obnova</t>
  </si>
  <si>
    <t>Přesvědčivý a profesionální prodej</t>
  </si>
  <si>
    <t>montáže a opravy plynových zařízení včetně zajištění  odborné způsobilosti u organizace SOD TI ČR tř.F (školení + zkouška)</t>
  </si>
  <si>
    <t>Kontrola izolací plynových zařízení - obnova</t>
  </si>
  <si>
    <t>2013 - 6,7,8,10,11   2014 - 1,2,3,8     2015 - 1,2</t>
  </si>
  <si>
    <t>CELKEM</t>
  </si>
  <si>
    <t>Celkem</t>
  </si>
  <si>
    <t>Cena na osobu a kurz</t>
  </si>
  <si>
    <t>Systém hodnocení a motivace pro manažery</t>
  </si>
  <si>
    <t xml:space="preserve">Klíčová aktivita 1: Vzdělávací program obecných dovednosti - management a administrativa </t>
  </si>
  <si>
    <t xml:space="preserve">Klíčová aktivita 2: Vzdělávací program odborných dovednosti - ekonomické oddělení </t>
  </si>
  <si>
    <t xml:space="preserve">Klíčová aktivita 3: Vzdělávací program odborných dovednosti - obchodní oddělení </t>
  </si>
  <si>
    <t xml:space="preserve">Klíčová aktivita 4: Vzdělávací program odborných dovednosti - dělníci - skladníci, řidiči, monteři </t>
  </si>
  <si>
    <t>Klíčová aktivita 5: Vzdělávací program rozvoje řidičských dovedností</t>
  </si>
  <si>
    <t>Kurz bezpečné jízdy - 31</t>
  </si>
  <si>
    <t>Kurz bezpečné jízdy -. 13</t>
  </si>
  <si>
    <t>Kurz bezpečné jízdy 16</t>
  </si>
  <si>
    <t>Pracovně právní vztahy a rovné příležitosti</t>
  </si>
  <si>
    <t>Motivace a sladění osobního a pracovního života</t>
  </si>
  <si>
    <t>Klíčová aktivita 6: Uplatňování rovných příležitostí žen a mužů</t>
  </si>
  <si>
    <t>partner - SMP - Služby</t>
  </si>
  <si>
    <r>
      <t xml:space="preserve">Vyhláška č. 50 </t>
    </r>
    <r>
      <rPr>
        <sz val="11"/>
        <rFont val="Calibri"/>
        <family val="2"/>
        <charset val="238"/>
      </rPr>
      <t>§</t>
    </r>
    <r>
      <rPr>
        <sz val="9.9"/>
        <rFont val="Cambria"/>
        <family val="1"/>
        <charset val="238"/>
      </rPr>
      <t>6</t>
    </r>
  </si>
  <si>
    <t>Typologie zákazníka</t>
  </si>
  <si>
    <t>Rozpočet ve vazbě na klíčové aktivity</t>
  </si>
  <si>
    <t>Cena za osobu a den v Kč bez DPH</t>
  </si>
  <si>
    <t>Cena celkem V Kč bez DPH</t>
  </si>
  <si>
    <t>Obsahem školení je</t>
  </si>
  <si>
    <t xml:space="preserve">Požadovaný výstup ze školení je </t>
  </si>
  <si>
    <t>Kurz má poskytnout manažerům praktické dovednosti jak zlepšit výkonnost svých spolupracovníků nejen v setkáních a poradách, ale i základních procesech řízení. Zlepšit efektivní plánování výkonů, plnění úkolů, sledování cílů. Osvojit si práci v týmu, kolektivu. Umět motivovat jednotlivce i skupinu. Být nad věcí a dozvědět se , jak vést úspěšně tým.</t>
  </si>
  <si>
    <t xml:space="preserve">Obsahem kurzu je problematika řešení pohledávek, hlediska jejich třídění, možnosti vymáhání. Prevence při vzniku nedobytných a sporných pohledávek, promlčení. Dále oceňování pohledávek. </t>
  </si>
  <si>
    <t>Aktuální změny ve mzdové agendě. Nová legislativní opatření v podkladech pro  nemocenské pojištění, důchodové pojištění.</t>
  </si>
  <si>
    <t>Obsahem kurzu je problematika řešení pohledávek, hlediska jejich třídění, možnosti vymáhání. Prevence při vzniku nedobytných a sporných pohledávek, promlčení. Dále oceňování pohledávek.</t>
  </si>
  <si>
    <t xml:space="preserve">Obsahem semináře je základní seznámení se Zákoníkem práce, prameny pracovního práva. Pojem zaměstnavatel a zaměstnanec, vznik a zánik pracovního poměru (pracovní podmínky, pracovní doba, náhrady škod, odpovědnost zaměstnavatele za škodu, bezdůvodné obohacení v pracovním právu). </t>
  </si>
  <si>
    <t xml:space="preserve">Obsahem kurzu je podstata controllingu jako nástroje efektivního řízení společnosti. Finanční controlling, controlling v oblasti cash flow, bilance z pohledu controllingu. </t>
  </si>
  <si>
    <t xml:space="preserve">Novelizace zákona o DPH, aktuální požadavky v praxi. </t>
  </si>
  <si>
    <t xml:space="preserve">Základní právní zásady v obchodním styku, tzn. obchodní smlouvy, jejich pravidla a podmínky. </t>
  </si>
  <si>
    <t xml:space="preserve">Jak plánovat veřejnou zakázku (lhůty zadávacích řízení)zadávací podmínky, jak se bránit diskriminačním podmínkám ze strany zadavatelů , kvalifikace dodavatelů a prokazování kvalifikace prostřednictvím třetích osob (subdodavatelů). Posouzení nabídek, právo uchazečů po doručení nabídek (nahlížení do listin zadávacího řízení),rozhodnutí zadavatele v podmínkách veřejného zadavatele , náležitosti rozhodnutí zadavatele o vyloučení, o výběru, o zrušení. Jak se bránit námitkám uchazečů , jak se bránit proti nesprávnému rozhodnutí zadavatele (zákonné lhůty). Profil zadavatele , rozhodovací praxe ÚOHS . </t>
  </si>
  <si>
    <t xml:space="preserve">Obsahem semináře je seznámení se s ekonomickými  analýzami, které mají vliv na obchodní aktivity celého společnosti. Lepší komunikace obchodních zástupců s ekonomy. </t>
  </si>
  <si>
    <t xml:space="preserve">Cílem je překonání bariéry oddělující svět účetních a ekonomů. Lepší komunikace s ekonomy. </t>
  </si>
  <si>
    <t xml:space="preserve">Cílem semináře je poznat své zákazníky, prohloubit dovednost budování dlouhodobých vtahů s klientem. Využití profesionální komunikace ke zvýšení prodeje. </t>
  </si>
  <si>
    <t xml:space="preserve">Obsahem semináře jsou základní komunikační pravidla pro úspěšné obchodní jednání, které vede k dobrému výsledku. Principy vyjednávání, časté taktiky, možné scénáře hovoru. </t>
  </si>
  <si>
    <t xml:space="preserve">Cílem semináře je lépe argumentovat se zákazníkem, uznat a zdolávat námitky při obchodním jednání pomocí moderních metod. Naučit se, jak poznat co zákazník potřebuje. Umět poznat nákupní signály. </t>
  </si>
  <si>
    <t xml:space="preserve">Cílem je být schopen lépe obhájit vlastní cenu a ostatní obchodní podmínky. Kurz určen především na marketingové pracovníky. Cílem je navázat na jejich znalosti v marketingové komunikaci a seznámit s novými nástroji  v této oblasti. </t>
  </si>
  <si>
    <t>Cílem kurzu je získání odborné způsobilosti k obsluze vysokozdvižných  vozíků. Dále je obsahem semináře bezpečnost práce, nauka o konstrukci, technika provozu a pravidla silničního provozu.</t>
  </si>
  <si>
    <t>Kurz pro držitele Průkazu lešenáře a zdravotní způsobilosti pro práci ve výškách. Obsahem budou všechny platné normy pro vykonávání dané práce ( ČSN 738101 , 738108, 738107, 738105, atd ).</t>
  </si>
  <si>
    <t>Tento kurz je určen pro pracovníky, kteří již vlastní oprávnění k obsluze stavebních strojů – strojnický průkaz (nakladače, rypadla, válce, vrtné soupravy, dozéry apod.) a potřebují rozšířit oprávnění na další kategorii strojů.</t>
  </si>
  <si>
    <t>Program kurzu je zaměřen na řemeslníky pracující s přenosnou řetězovou pilou, na dělníky v pilařských provozech a manipulačních skladech. Pracovníci budou seznámeni s BOZP a základními pracovními a technologickými postupy.</t>
  </si>
  <si>
    <t xml:space="preserve">Kurz seznamuje zaměstnance s předpisy, které doplňují jejich kvalifikační předpoklady pro školení obsluh tlakových nádob stabilních. Obsahuje i související legislativu.Jedná se o teoretický kurz pro zaměstnance, kteří budou manipulovat s břemeny s použitím zdvihacích zařízení. Výcvik těchto zaměstnanců vychází z platných právních předpisů a technických norem, na které se předpisy odvolávají (např. vyhláška ČBÚ č. 392/2003 Sb., ČSN ISO 9926-1, ČSN ISO 12480-1).  </t>
  </si>
  <si>
    <t xml:space="preserve">Kurz bezpečné jízdy </t>
  </si>
  <si>
    <t xml:space="preserve">Osvědčení o absolvování kurzu </t>
  </si>
  <si>
    <t>Osvědčení o absolvování kurzu</t>
  </si>
  <si>
    <t xml:space="preserve">Cílem školení je naučit se využívat MS Outlook pro efektivní mailovou komunikaci, time management, zadávání úkolů ve skupině. </t>
  </si>
  <si>
    <t xml:space="preserve">Kurz je odborně zaměřen na získání odborné způsobilosi pro výkon činnosti jeřábník příslušné třídy. Obsahem jsou všeobecné předpisy, související vyhlášky . Bezpečnost práce v ježábové dopravě. Technické vybavení jeřábů. </t>
  </si>
  <si>
    <t xml:space="preserve">Cílem je seznámit se základy možné likvidace, její průběh, přihlášky pohledávek. Dále prohlášení konkurzu na společnost a trestněprávní odpovědnost statutárního orgánu. Novinky z insolvenčního  zákona. </t>
  </si>
  <si>
    <t>Kurz se zabývá hlavními aspekty skladování ve výrobních a nevýrobních organizacích. Metody klasifikace zásob. Sklad a principy jeho provozování. Předpisy a organizace práce ve skladu. Optimalizace rozvržení skladových zásob. Vybavení skladu, přepravní jednotky a manipulační technika. Sestavení provozního řádu skladu. Bezpečnost práce ve skladu.</t>
  </si>
  <si>
    <t>Obsahem školení jsou základní normy o bezpečnosti, uzemnění a pospojování, hromosvodech a svodičích přepětí, koupelnách a umývacích prostorách, strojích a rozvaděčích, všeobecné principy elektroinstalace v různých objektech, zásady první pomoci a ostatní normy dle aktuálnosti vydání.Školení zahrnuje přednášku s prezentací nových norem a jejich změn. Je voleno volnou formou s prostorem pro upřesnění dotazů a příkladů z praxe. Po proškolení je provedena písemná část testu. Závěrem jsou zkoušení podrobeni ústní části testu s ověřením znalostí a orientace v elektrotechnice.</t>
  </si>
  <si>
    <t>Cílem tohoto školení  je rozpoznání typu zákazníka a na základě tohoto vyhodnocení volba správné vyjednávací taktiky.Cílem je pochopit vliv modelu chování na prodejní proces. Seznámit se s  různými typy osobností. Absolvovat trénink nástroji pro přípravu obtížných prodejních rozhovorů</t>
  </si>
  <si>
    <t xml:space="preserve">Základní pojmy manažerského rozhodování
Kvalita rozhodovacích procesů
Postupy a nástroje rozhodování
Struktura rozhodovacích procesů
</t>
  </si>
  <si>
    <t xml:space="preserve">Profesionální vymezení role asistentky 
Komunikační dovednosti – verbální, neverbální
Vztahové strategie – pasivita, agresivita, manipulace a asertivita
Time management a zvládání stresové zátěže
</t>
  </si>
  <si>
    <t xml:space="preserve">Interpersonální dovednosti v roli personalisty
(úloha personalistů, základní role, etické aspekty)
Komunikační dovednosti a sociální percepce
Prezentační dovednosti 
Sociální konflikty v práci personalistů
</t>
  </si>
  <si>
    <t xml:space="preserve">Proces získávání a výběru zaměstnanců
Pracovní místa, analýza, metody zjišťování, proces vytváření pracovních míst
Plánování pracovní kariéry jako následného postupu výběru zaměstnanců
Klíčové dovednosti pro vedení výběrového pohovoru
Assessment metoda a její využití při výběru zaměstnanců
</t>
  </si>
  <si>
    <t xml:space="preserve">Pracovní kariéra žen a mužů- možnosti a omezení
Seberozvoj v době mateřské dovolené – profesní kariéra
Dovednosti pro získání pracovní pozice
Sebeprosazení v rámci diskriminace na pracovním trhu na základě mateřství 
</t>
  </si>
  <si>
    <t xml:space="preserve">Sladění profesního a osobního života
Role ženy, role muže v osobním životě
Dovednost efektivní komunikace a prezentace
Aktivní sebeprosazení v daných sociálních rolích
</t>
  </si>
  <si>
    <t>EN 287-1 311</t>
  </si>
  <si>
    <t>EN 287-1 111</t>
  </si>
  <si>
    <t>Z-U/3.1.3.11</t>
  </si>
  <si>
    <t>C-U/P.t</t>
  </si>
  <si>
    <t>Z-U/3.1.3.21/22</t>
  </si>
  <si>
    <t>C-U/P.e</t>
  </si>
  <si>
    <t>ZK 15 P 2 nebo Z-U/2.1.1.12,  Z-U/2.1.2.12,  Z-U/3.1.3.11, Z-U/3.1.3.21, Z-U/3.1.3.22</t>
  </si>
  <si>
    <t xml:space="preserve">Osvědčení o doškolení a přezkoušení </t>
  </si>
  <si>
    <t xml:space="preserve">Osvědčení s celostátní platností, Zápis do SP  nebo SP </t>
  </si>
  <si>
    <t xml:space="preserve">Certifikát s celost. a mezinárodní platností, Zápis do SP </t>
  </si>
  <si>
    <t>Certifikát s celost. a mezinárodní platností, Zápis do SP</t>
  </si>
  <si>
    <t>Obsahem kurzu je zašlení osob k získání oprávnění provádět školení systému lisovacích potrubních spojů měděných a plastohliníkových. TPG 700 01 - Použití měděných materiálů pro rozvod plynu</t>
  </si>
  <si>
    <t>Oprávnění podle TPG 700 01</t>
  </si>
  <si>
    <t>Osvědčení STÁTNÍHO ODBORNÉHO DOZORU (SOD) Technická inspekce České republiky</t>
  </si>
  <si>
    <t xml:space="preserve">Školení je zaměřeno na získání odborné způsobilosti v oboru montáže a oprav plynových zařízení. </t>
  </si>
  <si>
    <t>TPG 92705 a TNV 775517</t>
  </si>
  <si>
    <t>ZK 311 1.1</t>
  </si>
  <si>
    <t>EN 287-1 311 T nebo 141 T</t>
  </si>
  <si>
    <t>ZK 15 P 2</t>
  </si>
  <si>
    <t>ZK 111 1.1</t>
  </si>
  <si>
    <t>EN 287-1 111 T nebo 135 T</t>
  </si>
  <si>
    <t>EN 13133 912 T W 31</t>
  </si>
  <si>
    <t>Školení kontrolora iz dle TPG 927 03</t>
  </si>
  <si>
    <t xml:space="preserve">Osvědčení o absolvování kurzu. Získání nové kvalifikace </t>
  </si>
  <si>
    <t xml:space="preserve">Osvědčení o absolvování kurzu. Prodloužení platnosti kvalifikace. </t>
  </si>
  <si>
    <t>Školení izolatéra dle TPG 927 02</t>
  </si>
  <si>
    <t>Školení izolatéra dle TPG 927 03</t>
  </si>
  <si>
    <t>Kurzy se skládají z teoretické části a praktického výcviku jízdy na speciálních kluzných plochách, nezávisle na počasí a ročním období. Nácvik simulace náhlého smyku vozidel až do hmotnosti 40t. Kurzy jsou zaměřeny k osvojení návyků pro řešení krizových situací i způsobu bezpečné jízdy, podle druhu dopravního prostředku, zaměření a potřeb jeho využití (osobní vozidla, nákladní vozidla a autobusy, off road, motocykly).</t>
  </si>
  <si>
    <t xml:space="preserve">Certifikát o absolvování kurzu bezpečné jízdy s nácvikem simulace náhlého smyku vozidel až do hmotnosti 40t. </t>
  </si>
  <si>
    <t xml:space="preserve">Maximální přípustná cena </t>
  </si>
  <si>
    <t>Délka kurzu</t>
  </si>
  <si>
    <t>Maximální přípustná cena bez DPH</t>
  </si>
  <si>
    <t>CELKEM cena bez DPH</t>
  </si>
  <si>
    <t xml:space="preserve">Nová legislativní opatření v podkladech pro  nemocenské pojištění, důchodové pojištění. Program Helios. </t>
  </si>
  <si>
    <t xml:space="preserve">Nová legislativní opatření v podkladech pro  nemocenské pojištění, důchodové pojištění. Program Pohoda. </t>
  </si>
  <si>
    <t xml:space="preserve">Nová legislativní opatření v podkladech pro  nemocenské pojištění, důchodové pojištění. Program Winklasik. </t>
  </si>
  <si>
    <t xml:space="preserve">Nová legislativní opatření v podkladech pro  nemocenské pojištění, důchodové pojištění. Program WinDuo. </t>
  </si>
  <si>
    <t>Razítko a podpis osoby oprávněné za uchazeče jednat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</si>
</sst>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1"/>
      <name val="Calibri"/>
      <family val="2"/>
      <charset val="238"/>
    </font>
    <font>
      <sz val="9.9"/>
      <name val="Cambria"/>
      <family val="1"/>
      <charset val="238"/>
    </font>
    <font>
      <b/>
      <sz val="14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8"/>
      <color rgb="FF593C36"/>
      <name val="Arial"/>
      <family val="2"/>
      <charset val="238"/>
    </font>
    <font>
      <b/>
      <sz val="9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i/>
      <sz val="11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borderId="0" fillId="0" fontId="2" numFmtId="0"/>
  </cellStyleXfs>
  <cellXfs count="344">
    <xf borderId="0" fillId="0" fontId="0" numFmtId="0" xfId="0"/>
    <xf applyBorder="1" applyFill="1" applyFont="1" borderId="1" fillId="2" fontId="3" numFmtId="0" xfId="0"/>
    <xf applyBorder="1" applyFont="1" borderId="1" fillId="0" fontId="3" numFmtId="0" xfId="0"/>
    <xf applyBorder="1" applyFont="1" borderId="1" fillId="0" fontId="3" numFmtId="44" xfId="1"/>
    <xf applyAlignment="1" applyBorder="1" applyFont="1" borderId="1" fillId="0" fontId="3" numFmtId="0" xfId="0">
      <alignment horizontal="center"/>
    </xf>
    <xf applyBorder="1" applyFill="1" applyFont="1" borderId="2" fillId="2" fontId="3" numFmtId="0" xfId="0"/>
    <xf applyBorder="1" applyFont="1" borderId="2" fillId="0" fontId="3" numFmtId="0" xfId="0"/>
    <xf applyBorder="1" applyFont="1" borderId="4" fillId="0" fontId="3" numFmtId="44" xfId="1"/>
    <xf applyBorder="1" applyFont="1" borderId="4" fillId="0" fontId="3" numFmtId="0" xfId="0"/>
    <xf applyBorder="1" applyFont="1" borderId="3" fillId="0" fontId="4" numFmtId="44" xfId="1"/>
    <xf applyBorder="1" applyFill="1" applyFont="1" borderId="6" fillId="3" fontId="5" numFmtId="44" xfId="1"/>
    <xf applyAlignment="1" applyBorder="1" applyFont="1" borderId="4" fillId="0" fontId="3" numFmtId="0" xfId="0">
      <alignment horizontal="center"/>
    </xf>
    <xf applyAlignment="1" applyBorder="1" applyFill="1" applyFont="1" borderId="5" fillId="3" fontId="5" numFmtId="0" xfId="0">
      <alignment vertical="center"/>
    </xf>
    <xf applyAlignment="1" applyBorder="1" applyFill="1" applyFont="1" borderId="6" fillId="3" fontId="4" numFmtId="0" xfId="0">
      <alignment horizontal="center"/>
    </xf>
    <xf applyBorder="1" applyFill="1" applyFont="1" borderId="6" fillId="3" fontId="4" numFmtId="44" xfId="1"/>
    <xf applyAlignment="1" applyBorder="1" applyFill="1" applyFont="1" borderId="7" fillId="4" fontId="5" numFmtId="0" xfId="0">
      <alignment vertical="center"/>
    </xf>
    <xf applyAlignment="1" applyBorder="1" applyFill="1" applyFont="1" borderId="1" fillId="4" fontId="5" numFmtId="0" xfId="0">
      <alignment horizontal="center"/>
    </xf>
    <xf applyBorder="1" applyFill="1" applyFont="1" borderId="1" fillId="4" fontId="5" numFmtId="44" xfId="1"/>
    <xf applyAlignment="1" applyBorder="1" applyFill="1" applyFont="1" borderId="1" fillId="5" fontId="4" numFmtId="0" xfId="0">
      <alignment horizontal="center"/>
    </xf>
    <xf applyBorder="1" applyFill="1" applyFont="1" borderId="1" fillId="6" fontId="4" numFmtId="44" xfId="1"/>
    <xf applyBorder="1" applyFill="1" applyFont="1" borderId="9" fillId="6" fontId="5" numFmtId="44" xfId="1"/>
    <xf applyBorder="1" applyFill="1" applyFont="1" borderId="1" fillId="6" fontId="4" numFmtId="0" xfId="0"/>
    <xf applyBorder="1" applyFill="1" applyFont="1" borderId="1" fillId="6" fontId="5" numFmtId="44" xfId="1"/>
    <xf applyAlignment="1" applyBorder="1" applyFill="1" applyFont="1" borderId="7" fillId="5" fontId="5" numFmtId="0" xfId="0">
      <alignment vertical="center"/>
    </xf>
    <xf applyBorder="1" applyFill="1" applyFont="1" borderId="1" fillId="5" fontId="4" numFmtId="44" xfId="1"/>
    <xf applyBorder="1" applyFill="1" applyFont="1" borderId="1" fillId="5" fontId="5" numFmtId="44" xfId="1"/>
    <xf applyAlignment="1" applyBorder="1" applyFill="1" applyFont="1" borderId="7" fillId="3" fontId="5" numFmtId="0" xfId="0">
      <alignment vertical="center"/>
    </xf>
    <xf applyBorder="1" applyFill="1" applyFont="1" borderId="1" fillId="3" fontId="4" numFmtId="0" xfId="0"/>
    <xf applyBorder="1" applyFill="1" applyFont="1" applyNumberFormat="1" borderId="1" fillId="3" fontId="4" numFmtId="164" xfId="0"/>
    <xf applyBorder="1" applyFill="1" applyFont="1" borderId="1" fillId="3" fontId="4" numFmtId="44" xfId="1"/>
    <xf applyAlignment="1" applyBorder="1" applyFill="1" applyFont="1" borderId="11" fillId="3" fontId="5" numFmtId="0" xfId="0">
      <alignment vertical="center"/>
    </xf>
    <xf applyBorder="1" applyFill="1" applyFont="1" borderId="3" fillId="3" fontId="5" numFmtId="0" xfId="0"/>
    <xf applyAlignment="1" applyBorder="1" applyFill="1" applyFont="1" borderId="5" fillId="5" fontId="5" numFmtId="0" xfId="0">
      <alignment vertical="center"/>
    </xf>
    <xf applyBorder="1" applyFill="1" applyFont="1" borderId="6" fillId="5" fontId="4" numFmtId="0" xfId="0"/>
    <xf applyBorder="1" applyFill="1" applyFont="1" borderId="6" fillId="5" fontId="4" numFmtId="44" xfId="1"/>
    <xf applyBorder="1" applyFill="1" applyFont="1" borderId="22" fillId="5" fontId="4" numFmtId="0" xfId="0"/>
    <xf applyBorder="1" applyFill="1" applyFont="1" borderId="22" fillId="5" fontId="4" numFmtId="44" xfId="1"/>
    <xf applyAlignment="1" applyBorder="1" applyFill="1" applyFont="1" borderId="8" fillId="5" fontId="5" numFmtId="0" xfId="0">
      <alignment vertical="center"/>
    </xf>
    <xf applyBorder="1" applyFill="1" applyFont="1" borderId="9" fillId="5" fontId="5" numFmtId="0" xfId="0"/>
    <xf applyBorder="1" applyFill="1" applyFont="1" borderId="21" fillId="6" fontId="5" numFmtId="0" xfId="0"/>
    <xf applyBorder="1" applyFill="1" applyFont="1" borderId="22" fillId="6" fontId="4" numFmtId="0" xfId="0"/>
    <xf applyBorder="1" applyFill="1" applyFont="1" borderId="22" fillId="6" fontId="4" numFmtId="44" xfId="1"/>
    <xf applyBorder="1" applyFill="1" applyFont="1" borderId="8" fillId="6" fontId="5" numFmtId="0" xfId="0"/>
    <xf applyBorder="1" applyFill="1" applyFont="1" borderId="9" fillId="6" fontId="5" numFmtId="0" xfId="0"/>
    <xf applyAlignment="1" applyBorder="1" applyFill="1" applyFont="1" borderId="10" fillId="4" fontId="5" numFmtId="0" xfId="0">
      <alignment vertical="center"/>
    </xf>
    <xf applyBorder="1" applyFill="1" applyFont="1" borderId="4" fillId="4" fontId="4" numFmtId="0" xfId="0"/>
    <xf applyBorder="1" applyFill="1" applyFont="1" borderId="4" fillId="4" fontId="4" numFmtId="44" xfId="1"/>
    <xf applyBorder="1" applyFill="1" applyFont="1" borderId="21" fillId="4" fontId="5" numFmtId="0" xfId="0"/>
    <xf applyBorder="1" applyFill="1" applyFont="1" borderId="22" fillId="4" fontId="5" numFmtId="0" xfId="0"/>
    <xf applyBorder="1" applyFill="1" applyFont="1" borderId="8" fillId="4" fontId="5" numFmtId="0" xfId="0"/>
    <xf applyBorder="1" applyFill="1" applyFont="1" borderId="22" fillId="3" fontId="4" numFmtId="0" xfId="0"/>
    <xf applyBorder="1" applyFill="1" applyFont="1" borderId="22" fillId="3" fontId="4" numFmtId="44" xfId="1"/>
    <xf applyBorder="1" applyFill="1" applyFont="1" borderId="1" fillId="4" fontId="4" numFmtId="0" xfId="0"/>
    <xf applyBorder="1" applyFill="1" applyFont="1" borderId="1" fillId="4" fontId="4" numFmtId="44" xfId="1"/>
    <xf applyBorder="1" applyFill="1" applyFont="1" borderId="7" fillId="3" fontId="4" numFmtId="0" xfId="0"/>
    <xf applyBorder="1" applyFill="1" applyFont="1" borderId="21" fillId="3" fontId="4" numFmtId="0" xfId="0"/>
    <xf applyBorder="1" applyFill="1" applyFont="1" borderId="21" fillId="5" fontId="4" numFmtId="0" xfId="0"/>
    <xf applyBorder="1" applyFill="1" applyFont="1" borderId="21" fillId="6" fontId="4" numFmtId="0" xfId="0"/>
    <xf applyBorder="1" applyFill="1" applyFont="1" borderId="7" fillId="4" fontId="4" numFmtId="0" xfId="0"/>
    <xf applyAlignment="1" applyBorder="1" applyFill="1" applyFont="1" borderId="11" fillId="2" fontId="5" numFmtId="0" xfId="0">
      <alignment horizontal="left"/>
    </xf>
    <xf applyAlignment="1" applyBorder="1" applyFill="1" applyFont="1" borderId="3" fillId="2" fontId="5" numFmtId="0" xfId="0">
      <alignment horizontal="left"/>
    </xf>
    <xf applyAlignment="1" applyBorder="1" applyFill="1" applyFont="1" borderId="3" fillId="2" fontId="5" numFmtId="44" xfId="1">
      <alignment horizontal="left"/>
    </xf>
    <xf applyBorder="1" applyFill="1" applyFont="1" borderId="5" fillId="2" fontId="5" numFmtId="0" xfId="0"/>
    <xf applyBorder="1" applyFill="1" applyFont="1" borderId="6" fillId="2" fontId="5" numFmtId="0" xfId="0"/>
    <xf applyAlignment="1" applyBorder="1" applyFill="1" applyFont="1" borderId="7" fillId="3" fontId="4" numFmtId="0" xfId="0">
      <alignment vertical="center"/>
    </xf>
    <xf applyAlignment="1" applyBorder="1" applyFill="1" applyFont="1" borderId="8" fillId="3" fontId="5" numFmtId="0" xfId="0">
      <alignment vertical="center"/>
    </xf>
    <xf applyBorder="1" applyFill="1" applyFont="1" borderId="9" fillId="3" fontId="5" numFmtId="0" xfId="0"/>
    <xf applyBorder="1" applyFill="1" applyFont="1" borderId="10" fillId="6" fontId="5" numFmtId="0" xfId="0"/>
    <xf applyBorder="1" applyFill="1" applyFont="1" borderId="4" fillId="6" fontId="4" numFmtId="0" xfId="0"/>
    <xf applyBorder="1" applyFill="1" applyFont="1" borderId="4" fillId="6" fontId="4" numFmtId="44" xfId="1"/>
    <xf applyAlignment="1" applyBorder="1" applyFill="1" applyFont="1" borderId="7" fillId="6" fontId="4" numFmtId="0" xfId="0">
      <alignment vertical="center"/>
    </xf>
    <xf applyBorder="1" applyFill="1" applyFont="1" borderId="7" fillId="6" fontId="4" numFmtId="0" xfId="0"/>
    <xf applyBorder="1" applyFill="1" applyFont="1" borderId="11" fillId="6" fontId="5" numFmtId="0" xfId="0"/>
    <xf applyBorder="1" applyFill="1" applyFont="1" borderId="3" fillId="6" fontId="5" numFmtId="0" xfId="0"/>
    <xf applyBorder="1" applyFill="1" applyFont="1" borderId="8" fillId="2" fontId="5" numFmtId="0" xfId="0"/>
    <xf applyBorder="1" applyFill="1" applyFont="1" borderId="9" fillId="2" fontId="5" numFmtId="0" xfId="0"/>
    <xf applyAlignment="1" applyBorder="1" applyFill="1" applyFont="1" borderId="15" fillId="2" fontId="5" numFmtId="0" xfId="0"/>
    <xf applyAlignment="1" applyBorder="1" applyFill="1" applyFont="1" borderId="16" fillId="2" fontId="5" numFmtId="0" xfId="0"/>
    <xf applyAlignment="1" applyBorder="1" applyFill="1" applyFont="1" borderId="16" fillId="2" fontId="5" numFmtId="44" xfId="1"/>
    <xf applyBorder="1" applyFill="1" applyFont="1" applyNumberFormat="1" borderId="6" fillId="5" fontId="4" numFmtId="164" xfId="0"/>
    <xf applyAlignment="1" applyBorder="1" applyFill="1" applyFont="1" borderId="7" fillId="5" fontId="4" numFmtId="0" xfId="0">
      <alignment vertical="center"/>
    </xf>
    <xf applyBorder="1" applyFill="1" applyFont="1" borderId="1" fillId="5" fontId="4" numFmtId="0" xfId="0"/>
    <xf applyAlignment="1" applyBorder="1" applyFill="1" applyFont="1" borderId="5" fillId="4" fontId="5" numFmtId="0" xfId="0">
      <alignment vertical="center"/>
    </xf>
    <xf applyBorder="1" applyFill="1" applyFont="1" borderId="6" fillId="4" fontId="4" numFmtId="0" xfId="0"/>
    <xf applyBorder="1" applyFill="1" applyFont="1" applyNumberFormat="1" borderId="6" fillId="4" fontId="4" numFmtId="164" xfId="0"/>
    <xf applyAlignment="1" applyBorder="1" applyFill="1" applyFont="1" borderId="7" fillId="4" fontId="4" numFmtId="0" xfId="0">
      <alignment vertical="center"/>
    </xf>
    <xf applyBorder="1" applyFill="1" applyFont="1" applyNumberFormat="1" borderId="1" fillId="4" fontId="4" numFmtId="164" xfId="0"/>
    <xf applyBorder="1" applyFill="1" applyFont="1" borderId="9" fillId="4" fontId="5" numFmtId="0" xfId="0"/>
    <xf applyBorder="1" applyFill="1" applyFont="1" borderId="17" fillId="2" fontId="5" numFmtId="0" xfId="0"/>
    <xf applyBorder="1" applyFill="1" applyFont="1" borderId="18" fillId="2" fontId="5" numFmtId="0" xfId="0"/>
    <xf applyBorder="1" applyFill="1" applyFont="1" borderId="18" fillId="2" fontId="5" numFmtId="44" xfId="1"/>
    <xf applyBorder="1" applyFill="1" applyFont="1" borderId="10" fillId="2" fontId="5" numFmtId="0" xfId="0"/>
    <xf applyBorder="1" applyFill="1" applyFont="1" borderId="4" fillId="2" fontId="5" numFmtId="0" xfId="0"/>
    <xf applyBorder="1" applyFill="1" applyFont="1" borderId="19" fillId="2" fontId="5" numFmtId="0" xfId="0"/>
    <xf applyBorder="1" applyFill="1" applyFont="1" borderId="20" fillId="2" fontId="5" numFmtId="0" xfId="0"/>
    <xf applyAlignment="1" applyBorder="1" applyFill="1" applyFont="1" borderId="7" fillId="4" fontId="4" numFmtId="0" xfId="0">
      <alignment wrapText="1"/>
    </xf>
    <xf applyAlignment="1" applyBorder="1" applyFill="1" applyFont="1" borderId="11" fillId="3" fontId="4" numFmtId="0" xfId="0">
      <alignment vertical="center"/>
    </xf>
    <xf applyBorder="1" applyFill="1" applyFont="1" borderId="3" fillId="3" fontId="4" numFmtId="0" xfId="0"/>
    <xf applyBorder="1" applyFill="1" applyFont="1" borderId="3" fillId="3" fontId="4" numFmtId="44" xfId="1"/>
    <xf applyAlignment="1" applyBorder="1" applyFill="1" applyFont="1" borderId="21" fillId="5" fontId="4" numFmtId="0" xfId="0">
      <alignment vertical="center"/>
    </xf>
    <xf applyBorder="1" applyFill="1" applyFont="1" borderId="21" fillId="2" fontId="5" numFmtId="0" xfId="0"/>
    <xf applyBorder="1" applyFill="1" applyFont="1" borderId="22" fillId="2" fontId="5" numFmtId="0" xfId="0"/>
    <xf applyBorder="1" applyFill="1" applyFont="1" borderId="22" fillId="2" fontId="4" numFmtId="0" xfId="0"/>
    <xf applyBorder="1" applyFont="1" borderId="11" fillId="0" fontId="4" numFmtId="0" xfId="0"/>
    <xf applyBorder="1" applyFont="1" borderId="3" fillId="0" fontId="4" numFmtId="0" xfId="0"/>
    <xf applyBorder="1" applyFill="1" applyFont="1" borderId="26" fillId="2" fontId="5" numFmtId="0" xfId="0"/>
    <xf applyBorder="1" applyFill="1" applyFont="1" borderId="0" fillId="2" fontId="5" numFmtId="0" xfId="0"/>
    <xf applyBorder="1" applyFill="1" applyFont="1" borderId="0" fillId="2" fontId="5" numFmtId="44" xfId="1"/>
    <xf applyBorder="1" applyFill="1" applyFont="1" borderId="22" fillId="2" fontId="5" numFmtId="44" xfId="1"/>
    <xf applyBorder="1" applyFill="1" applyFont="1" borderId="27" fillId="2" fontId="5" numFmtId="0" xfId="0"/>
    <xf applyBorder="1" applyFill="1" applyFont="1" borderId="24" fillId="2" fontId="5" numFmtId="0" xfId="0"/>
    <xf applyBorder="1" applyFill="1" applyFont="1" borderId="24" fillId="2" fontId="5" numFmtId="44" xfId="1"/>
    <xf applyAlignment="1" applyBorder="1" applyFill="1" applyFont="1" borderId="13" fillId="2" fontId="5" numFmtId="0" xfId="0">
      <alignment horizontal="left"/>
    </xf>
    <xf applyBorder="1" applyFill="1" applyFont="1" borderId="32" fillId="2" fontId="5" numFmtId="0" xfId="0"/>
    <xf applyAlignment="1" applyBorder="1" applyFill="1" applyFont="1" borderId="33" fillId="2" fontId="5" numFmtId="0" xfId="0"/>
    <xf applyBorder="1" applyFill="1" applyFont="1" borderId="25" fillId="2" fontId="5" numFmtId="0" xfId="0"/>
    <xf applyBorder="1" applyFill="1" applyFont="1" borderId="23" fillId="2" fontId="5" numFmtId="0" xfId="0"/>
    <xf applyAlignment="1" applyBorder="1" applyFill="1" applyFont="1" borderId="6" fillId="2" fontId="5" numFmtId="0" xfId="0">
      <alignment shrinkToFit="1"/>
    </xf>
    <xf applyAlignment="1" applyBorder="1" applyFill="1" applyFont="1" borderId="6" fillId="2" fontId="5" numFmtId="44" xfId="1">
      <alignment shrinkToFit="1"/>
    </xf>
    <xf applyAlignment="1" applyBorder="1" applyFill="1" applyFont="1" borderId="14" fillId="2" fontId="5" numFmtId="44" xfId="1">
      <alignment shrinkToFit="1"/>
    </xf>
    <xf applyAlignment="1" applyBorder="1" applyFill="1" applyFont="1" borderId="33" fillId="2" fontId="5" numFmtId="0" xfId="0">
      <alignment horizontal="center"/>
    </xf>
    <xf applyBorder="1" applyFill="1" applyFont="1" borderId="34" fillId="3" fontId="4" numFmtId="44" xfId="1"/>
    <xf applyAlignment="1" applyBorder="1" applyFill="1" applyFont="1" borderId="35" fillId="3" fontId="4" numFmtId="0" xfId="0">
      <alignment horizontal="center"/>
    </xf>
    <xf applyAlignment="1" applyBorder="1" applyFill="1" applyFont="1" applyNumberFormat="1" borderId="35" fillId="3" fontId="4" numFmtId="14" xfId="0">
      <alignment horizontal="center"/>
    </xf>
    <xf applyBorder="1" applyFill="1" applyFont="1" borderId="28" fillId="6" fontId="4" numFmtId="44" xfId="1"/>
    <xf applyAlignment="1" applyBorder="1" applyFill="1" applyFont="1" borderId="36" fillId="6" fontId="4" numFmtId="0" xfId="0">
      <alignment horizontal="center"/>
    </xf>
    <xf applyBorder="1" applyFill="1" applyFont="1" borderId="34" fillId="6" fontId="4" numFmtId="44" xfId="1"/>
    <xf applyAlignment="1" applyBorder="1" applyFill="1" applyFont="1" applyNumberFormat="1" borderId="35" fillId="6" fontId="4" numFmtId="164" xfId="0">
      <alignment horizontal="center"/>
    </xf>
    <xf applyBorder="1" applyFill="1" applyFont="1" borderId="12" fillId="6" fontId="5" numFmtId="44" xfId="1"/>
    <xf applyBorder="1" applyFill="1" applyFont="1" borderId="37" fillId="6" fontId="5" numFmtId="0" xfId="0"/>
    <xf applyAlignment="1" applyBorder="1" applyFill="1" applyFont="1" applyNumberFormat="1" borderId="35" fillId="3" fontId="4" numFmtId="164" xfId="0">
      <alignment horizontal="center"/>
    </xf>
    <xf applyBorder="1" applyFill="1" applyFont="1" borderId="14" fillId="5" fontId="4" numFmtId="44" xfId="1"/>
    <xf applyAlignment="1" applyBorder="1" applyFill="1" applyFont="1" applyNumberFormat="1" borderId="33" fillId="5" fontId="4" numFmtId="164" xfId="0">
      <alignment horizontal="center"/>
    </xf>
    <xf applyBorder="1" applyFill="1" applyFont="1" borderId="34" fillId="5" fontId="4" numFmtId="44" xfId="1"/>
    <xf applyAlignment="1" applyBorder="1" applyFill="1" applyFont="1" applyNumberFormat="1" borderId="35" fillId="5" fontId="4" numFmtId="164" xfId="0">
      <alignment horizontal="center"/>
    </xf>
    <xf applyBorder="1" applyFill="1" applyFont="1" borderId="14" fillId="4" fontId="4" numFmtId="44" xfId="1"/>
    <xf applyAlignment="1" applyBorder="1" applyFill="1" applyFont="1" applyNumberFormat="1" borderId="33" fillId="4" fontId="4" numFmtId="164" xfId="0">
      <alignment horizontal="center"/>
    </xf>
    <xf applyBorder="1" applyFill="1" applyFont="1" borderId="34" fillId="4" fontId="4" numFmtId="44" xfId="1"/>
    <xf applyAlignment="1" applyBorder="1" applyFill="1" applyFont="1" applyNumberFormat="1" borderId="35" fillId="4" fontId="4" numFmtId="164" xfId="0">
      <alignment horizontal="center"/>
    </xf>
    <xf applyAlignment="1" applyBorder="1" applyFill="1" applyFont="1" applyNumberFormat="1" borderId="36" fillId="6" fontId="4" numFmtId="164" xfId="0">
      <alignment horizontal="center"/>
    </xf>
    <xf applyAlignment="1" applyBorder="1" applyFill="1" applyFont="1" applyNumberFormat="1" borderId="39" fillId="6" fontId="4" numFmtId="164" xfId="0">
      <alignment horizontal="center"/>
    </xf>
    <xf applyAlignment="1" applyBorder="1" applyFill="1" applyFont="1" borderId="33" fillId="5" fontId="4" numFmtId="0" xfId="0">
      <alignment horizontal="center"/>
    </xf>
    <xf applyAlignment="1" applyBorder="1" applyFill="1" applyFont="1" borderId="35" fillId="5" fontId="4" numFmtId="0" xfId="0">
      <alignment horizontal="center"/>
    </xf>
    <xf applyAlignment="1" applyBorder="1" applyFill="1" applyFont="1" borderId="33" fillId="4" fontId="4" numFmtId="0" xfId="0">
      <alignment horizontal="center"/>
    </xf>
    <xf applyAlignment="1" applyBorder="1" applyFill="1" applyFont="1" borderId="35" fillId="6" fontId="4" numFmtId="0" xfId="0">
      <alignment horizontal="center"/>
    </xf>
    <xf applyAlignment="1" applyBorder="1" applyFill="1" applyFont="1" applyNumberFormat="1" borderId="35" fillId="3" fontId="4" numFmtId="44" xfId="0">
      <alignment horizontal="center"/>
    </xf>
    <xf applyAlignment="1" applyBorder="1" applyFill="1" applyFont="1" borderId="35" fillId="4" fontId="4" numFmtId="0" xfId="0">
      <alignment horizontal="center"/>
    </xf>
    <xf applyBorder="1" applyFill="1" applyFont="1" borderId="38" fillId="6" fontId="5" numFmtId="44" xfId="1"/>
    <xf applyAlignment="1" applyBorder="1" applyFill="1" applyFont="1" applyNumberFormat="1" borderId="39" fillId="6" fontId="5" numFmtId="164" xfId="0">
      <alignment horizontal="center"/>
    </xf>
    <xf applyAlignment="1" applyBorder="1" applyFill="1" applyFont="1" borderId="33" fillId="5" fontId="4" numFmtId="44" xfId="1">
      <alignment horizontal="center"/>
    </xf>
    <xf applyBorder="1" applyFill="1" applyFont="1" borderId="39" fillId="6" fontId="5" numFmtId="44" xfId="1"/>
    <xf applyBorder="1" applyFill="1" applyFont="1" borderId="35" fillId="3" fontId="4" numFmtId="44" xfId="1"/>
    <xf applyBorder="1" applyFill="1" applyFont="1" borderId="28" fillId="4" fontId="4" numFmtId="44" xfId="1"/>
    <xf applyAlignment="1" applyBorder="1" applyFill="1" applyFont="1" borderId="36" fillId="4" fontId="4" numFmtId="44" xfId="1">
      <alignment horizontal="center"/>
    </xf>
    <xf applyAlignment="1" applyBorder="1" applyFill="1" applyFont="1" applyNumberFormat="1" borderId="1" fillId="3" fontId="4" numFmtId="164" xfId="0">
      <alignment wrapText="1"/>
    </xf>
    <xf applyAlignment="1" applyBorder="1" applyFill="1" applyFont="1" applyNumberFormat="1" borderId="1" fillId="3" fontId="4" numFmtId="164" xfId="0">
      <alignment horizontal="left" vertical="top" wrapText="1"/>
    </xf>
    <xf applyAlignment="1" applyBorder="1" applyFill="1" applyFont="1" applyNumberFormat="1" borderId="1" fillId="3" fontId="4" numFmtId="164" xfId="0">
      <alignment vertical="top" wrapText="1"/>
    </xf>
    <xf applyAlignment="1" applyBorder="1" applyFill="1" applyFont="1" borderId="1" fillId="3" fontId="4" numFmtId="0" xfId="0">
      <alignment horizontal="center" vertical="center"/>
    </xf>
    <xf applyAlignment="1" applyBorder="1" applyFill="1" applyFont="1" borderId="1" fillId="5" fontId="4" numFmtId="0" xfId="0">
      <alignment horizontal="center" vertical="center"/>
    </xf>
    <xf applyAlignment="1" applyBorder="1" applyFill="1" applyFont="1" borderId="1" fillId="4" fontId="4" numFmtId="0" xfId="0">
      <alignment horizontal="center" vertical="center"/>
    </xf>
    <xf applyAlignment="1" applyBorder="1" applyFill="1" applyFont="1" borderId="1" fillId="6" fontId="4" numFmtId="0" xfId="0">
      <alignment horizontal="center" vertical="center"/>
    </xf>
    <xf applyAlignment="1" applyBorder="1" applyFill="1" applyFont="1" borderId="3" fillId="3" fontId="4" numFmtId="0" xfId="0">
      <alignment horizontal="center" vertical="center"/>
    </xf>
    <xf applyAlignment="1" applyBorder="1" applyFill="1" applyFont="1" borderId="22" fillId="6" fontId="4" numFmtId="0" xfId="0">
      <alignment horizontal="center" vertical="center"/>
    </xf>
    <xf applyAlignment="1" applyBorder="1" applyFill="1" applyFont="1" borderId="9" fillId="6" fontId="5" numFmtId="0" xfId="0">
      <alignment horizontal="center" vertical="center"/>
    </xf>
    <xf applyAlignment="1" applyBorder="1" applyFill="1" applyFont="1" borderId="9" fillId="6" fontId="5" numFmtId="0" xfId="0">
      <alignment horizontal="center"/>
    </xf>
    <xf applyAlignment="1" applyBorder="1" applyFill="1" applyFont="1" borderId="3" fillId="6" fontId="5" numFmtId="0" xfId="0">
      <alignment horizontal="center" vertical="center"/>
    </xf>
    <xf applyAlignment="1" applyBorder="1" applyFill="1" applyFont="1" borderId="1" fillId="6" fontId="4" numFmtId="0" xfId="0">
      <alignment wrapText="1"/>
    </xf>
    <xf applyAlignment="1" applyBorder="1" applyFill="1" applyFont="1" borderId="1" fillId="6" fontId="4" numFmtId="0" xfId="0">
      <alignment vertical="top" wrapText="1"/>
    </xf>
    <xf applyAlignment="1" applyBorder="1" applyFill="1" applyFont="1" applyNumberFormat="1" borderId="1" fillId="5" fontId="4" numFmtId="164" xfId="0">
      <alignment wrapText="1"/>
    </xf>
    <xf applyAlignment="1" applyBorder="1" applyFill="1" applyFont="1" borderId="1" fillId="4" fontId="4" numFmtId="0" xfId="0">
      <alignment wrapText="1"/>
    </xf>
    <xf applyAlignment="1" applyBorder="1" applyFill="1" applyFont="1" applyNumberFormat="1" borderId="1" fillId="5" fontId="4" numFmtId="164" xfId="0">
      <alignment vertical="top" wrapText="1"/>
    </xf>
    <xf applyAlignment="1" applyBorder="1" applyFill="1" applyFont="1" borderId="7" fillId="6" fontId="4" numFmtId="0" xfId="0">
      <alignment horizontal="left" vertical="center"/>
    </xf>
    <xf applyAlignment="1" applyBorder="1" applyFill="1" applyFont="1" borderId="7" fillId="4" fontId="4" numFmtId="0" xfId="0">
      <alignment horizontal="left" vertical="center"/>
    </xf>
    <xf applyAlignment="1" applyBorder="1" applyFill="1" applyFont="1" applyNumberFormat="1" borderId="22" fillId="6" fontId="4" numFmtId="0" xfId="1">
      <alignment vertical="top" wrapText="1"/>
    </xf>
    <xf applyAlignment="1" applyBorder="1" applyFill="1" applyFont="1" borderId="21" fillId="6" fontId="5" numFmtId="0" xfId="0">
      <alignment horizontal="left" vertical="center"/>
    </xf>
    <xf applyAlignment="1" applyBorder="1" applyFill="1" applyFont="1" borderId="7" fillId="3" fontId="4" numFmtId="0" xfId="0">
      <alignment horizontal="left" vertical="center"/>
    </xf>
    <xf applyAlignment="1" applyBorder="1" applyFill="1" applyFont="1" applyNumberFormat="1" borderId="1" fillId="4" fontId="4" numFmtId="164" xfId="0">
      <alignment vertical="top" wrapText="1"/>
    </xf>
    <xf applyAlignment="1" applyBorder="1" applyFill="1" applyFont="1" borderId="1" fillId="4" fontId="4" numFmtId="0" xfId="0">
      <alignment vertical="top" wrapText="1"/>
    </xf>
    <xf applyAlignment="1" applyBorder="1" applyFill="1" applyFont="1" borderId="1" fillId="6" fontId="4" numFmtId="0" xfId="0">
      <alignment horizontal="left" vertical="top" wrapText="1"/>
    </xf>
    <xf applyAlignment="1" applyBorder="1" applyFill="1" applyFont="1" applyNumberFormat="1" borderId="3" fillId="3" fontId="4" numFmtId="0" xfId="1">
      <alignment horizontal="left" vertical="top" wrapText="1"/>
    </xf>
    <xf applyAlignment="1" applyBorder="1" applyFill="1" applyFont="1" applyNumberFormat="1" borderId="1" fillId="3" fontId="4" numFmtId="0" xfId="1">
      <alignment vertical="top" wrapText="1"/>
    </xf>
    <xf applyAlignment="1" applyBorder="1" applyFill="1" applyFont="1" borderId="34" fillId="3" fontId="4" numFmtId="44" xfId="1">
      <alignment horizontal="left" vertical="top"/>
    </xf>
    <xf applyAlignment="1" applyBorder="1" applyFill="1" applyFont="1" borderId="34" fillId="6" fontId="4" numFmtId="44" xfId="1">
      <alignment horizontal="left" vertical="top"/>
    </xf>
    <xf applyAlignment="1" applyBorder="1" applyFill="1" applyFont="1" borderId="34" fillId="3" fontId="4" numFmtId="44" xfId="1">
      <alignment horizontal="left" vertical="top"/>
    </xf>
    <xf applyAlignment="1" applyBorder="1" applyFill="1" applyFont="1" borderId="34" fillId="5" fontId="4" numFmtId="44" xfId="1">
      <alignment horizontal="left" vertical="top"/>
    </xf>
    <xf applyAlignment="1" applyBorder="1" applyFill="1" applyFont="1" borderId="34" fillId="4" fontId="4" numFmtId="44" xfId="1">
      <alignment horizontal="left" vertical="top"/>
    </xf>
    <xf applyAlignment="1" applyBorder="1" applyFill="1" applyFont="1" borderId="34" fillId="4" fontId="4" numFmtId="44" xfId="1">
      <alignment vertical="top"/>
    </xf>
    <xf applyAlignment="1" applyBorder="1" applyFill="1" applyFont="1" borderId="36" fillId="6" fontId="4" numFmtId="44" xfId="1">
      <alignment horizontal="center"/>
    </xf>
    <xf applyAlignment="1" applyBorder="1" applyFill="1" applyFont="1" applyNumberFormat="1" borderId="1" fillId="5" fontId="4" numFmtId="0" xfId="1">
      <alignment vertical="top" wrapText="1"/>
    </xf>
    <xf applyAlignment="1" applyBorder="1" applyFill="1" applyFont="1" borderId="8" fillId="5" fontId="4" numFmtId="0" xfId="0">
      <alignment vertical="center"/>
    </xf>
    <xf applyAlignment="1" applyBorder="1" applyFill="1" applyFont="1" borderId="9" fillId="5" fontId="4" numFmtId="0" xfId="0">
      <alignment horizontal="center" vertical="center"/>
    </xf>
    <xf applyAlignment="1" applyBorder="1" applyFill="1" applyFont="1" applyNumberFormat="1" borderId="9" fillId="5" fontId="4" numFmtId="0" xfId="1">
      <alignment horizontal="left" vertical="top" wrapText="1"/>
    </xf>
    <xf applyAlignment="1" applyBorder="1" applyFill="1" applyFont="1" borderId="38" fillId="5" fontId="4" numFmtId="44" xfId="1">
      <alignment vertical="top"/>
    </xf>
    <xf applyAlignment="1" applyBorder="1" applyFill="1" applyFont="1" borderId="39" fillId="5" fontId="4" numFmtId="44" xfId="1">
      <alignment horizontal="center"/>
    </xf>
    <xf applyAlignment="1" applyBorder="1" applyFill="1" applyFont="1" borderId="8" fillId="6" fontId="4" numFmtId="0" xfId="0">
      <alignment vertical="center"/>
    </xf>
    <xf applyAlignment="1" applyBorder="1" applyFill="1" applyFont="1" borderId="9" fillId="6" fontId="4" numFmtId="0" xfId="0">
      <alignment horizontal="center" vertical="center"/>
    </xf>
    <xf applyAlignment="1" applyBorder="1" applyFill="1" applyFont="1" borderId="9" fillId="6" fontId="4" numFmtId="44" xfId="1">
      <alignment wrapText="1"/>
    </xf>
    <xf applyAlignment="1" applyBorder="1" applyFill="1" applyFont="1" borderId="38" fillId="6" fontId="4" numFmtId="44" xfId="1">
      <alignment horizontal="left" vertical="top"/>
    </xf>
    <xf applyAlignment="1" applyBorder="1" applyFill="1" applyFont="1" borderId="39" fillId="6" fontId="4" numFmtId="44" xfId="1">
      <alignment horizontal="center"/>
    </xf>
    <xf applyAlignment="1" applyBorder="1" applyFill="1" applyFont="1" borderId="8" fillId="4" fontId="4" numFmtId="0" xfId="0">
      <alignment vertical="center"/>
    </xf>
    <xf applyAlignment="1" applyBorder="1" applyFill="1" applyFont="1" borderId="9" fillId="4" fontId="4" numFmtId="0" xfId="0">
      <alignment horizontal="center" vertical="center"/>
    </xf>
    <xf applyAlignment="1" applyBorder="1" applyFill="1" applyFont="1" borderId="9" fillId="4" fontId="4" numFmtId="44" xfId="1">
      <alignment wrapText="1"/>
    </xf>
    <xf applyAlignment="1" applyBorder="1" applyFill="1" applyFont="1" borderId="38" fillId="4" fontId="4" numFmtId="44" xfId="1">
      <alignment horizontal="left" vertical="top"/>
    </xf>
    <xf applyBorder="1" applyFill="1" applyFont="1" borderId="39" fillId="4" fontId="4" numFmtId="44" xfId="1"/>
    <xf applyAlignment="1" applyBorder="1" applyFill="1" applyFont="1" borderId="19" fillId="3" fontId="4" numFmtId="0" xfId="0">
      <alignment vertical="center"/>
    </xf>
    <xf applyAlignment="1" applyBorder="1" applyFill="1" applyFont="1" borderId="20" fillId="3" fontId="4" numFmtId="0" xfId="0">
      <alignment horizontal="center" vertical="center"/>
    </xf>
    <xf applyAlignment="1" applyBorder="1" applyFill="1" applyFont="1" borderId="20" fillId="3" fontId="4" numFmtId="44" xfId="1">
      <alignment wrapText="1"/>
    </xf>
    <xf applyAlignment="1" applyBorder="1" applyFill="1" applyFont="1" borderId="38" fillId="3" fontId="4" numFmtId="44" xfId="1">
      <alignment horizontal="left" vertical="top"/>
    </xf>
    <xf applyBorder="1" applyFill="1" applyFont="1" borderId="39" fillId="3" fontId="4" numFmtId="44" xfId="1"/>
    <xf applyAlignment="1" applyBorder="1" applyFill="1" applyFont="1" borderId="10" fillId="3" fontId="5" numFmtId="0" xfId="0">
      <alignment vertical="center"/>
    </xf>
    <xf applyBorder="1" applyFill="1" applyFont="1" borderId="4" fillId="3" fontId="4" numFmtId="0" xfId="0"/>
    <xf applyBorder="1" applyFill="1" applyFont="1" applyNumberFormat="1" borderId="4" fillId="3" fontId="4" numFmtId="164" xfId="0"/>
    <xf applyBorder="1" applyFill="1" applyFont="1" borderId="28" fillId="3" fontId="4" numFmtId="44" xfId="1"/>
    <xf applyAlignment="1" applyBorder="1" applyFill="1" applyFont="1" borderId="36" fillId="3" fontId="4" numFmtId="0" xfId="0">
      <alignment horizontal="center"/>
    </xf>
    <xf applyAlignment="1" applyBorder="1" applyFill="1" applyFont="1" borderId="9" fillId="2" fontId="5" numFmtId="0" xfId="0">
      <alignment shrinkToFit="1"/>
    </xf>
    <xf applyAlignment="1" applyBorder="1" applyFill="1" applyFont="1" borderId="38" fillId="2" fontId="5" numFmtId="44" xfId="1">
      <alignment shrinkToFit="1"/>
    </xf>
    <xf applyAlignment="1" applyBorder="1" applyFill="1" applyFont="1" borderId="39" fillId="2" fontId="5" numFmtId="0" xfId="0">
      <alignment horizontal="center"/>
    </xf>
    <xf applyAlignment="1" applyBorder="1" applyFill="1" applyFont="1" borderId="1" fillId="6" fontId="4" numFmtId="0" xfId="0">
      <alignment horizontal="left" vertical="top"/>
    </xf>
    <xf applyBorder="1" applyFont="1" borderId="1" fillId="0" fontId="9" numFmtId="0" xfId="0"/>
    <xf applyFont="1" borderId="0" fillId="0" fontId="10" numFmtId="0" xfId="0"/>
    <xf applyBorder="1" applyFill="1" applyFont="1" borderId="1" fillId="0" fontId="4" numFmtId="0" xfId="0"/>
    <xf applyBorder="1" applyFill="1" applyFont="1" applyNumberFormat="1" borderId="1" fillId="0" fontId="4" numFmtId="164" xfId="0"/>
    <xf applyBorder="1" applyFill="1" applyFont="1" borderId="1" fillId="0" fontId="4" numFmtId="44" xfId="1"/>
    <xf applyBorder="1" applyFill="1" applyFont="1" borderId="6" fillId="0" fontId="4" numFmtId="0" xfId="0"/>
    <xf applyBorder="1" applyFill="1" applyFont="1" applyNumberFormat="1" borderId="6" fillId="0" fontId="4" numFmtId="164" xfId="0"/>
    <xf applyBorder="1" applyFill="1" applyFont="1" borderId="6" fillId="0" fontId="4" numFmtId="44" xfId="1"/>
    <xf applyBorder="1" applyFill="1" applyFont="1" borderId="4" fillId="0" fontId="4" numFmtId="0" xfId="0"/>
    <xf applyBorder="1" applyFill="1" applyFont="1" borderId="4" fillId="0" fontId="4" numFmtId="44" xfId="1"/>
    <xf applyBorder="1" applyFill="1" applyFont="1" borderId="9" fillId="0" fontId="5" numFmtId="0" xfId="0"/>
    <xf applyBorder="1" applyFill="1" applyFont="1" borderId="3" fillId="0" fontId="5" numFmtId="0" xfId="0"/>
    <xf applyBorder="1" applyFill="1" applyFont="1" borderId="22" fillId="0" fontId="5" numFmtId="0" xfId="0"/>
    <xf applyBorder="1" applyFill="1" applyFont="1" applyNumberFormat="1" borderId="1" fillId="3" fontId="4" numFmtId="165" xfId="0"/>
    <xf applyBorder="1" applyFill="1" applyFont="1" applyNumberFormat="1" borderId="4" fillId="6" fontId="4" numFmtId="165" xfId="0"/>
    <xf applyBorder="1" applyFill="1" applyFont="1" applyNumberFormat="1" borderId="1" fillId="6" fontId="4" numFmtId="165" xfId="0"/>
    <xf applyBorder="1" applyFill="1" applyFont="1" applyNumberFormat="1" borderId="1" fillId="4" fontId="4" numFmtId="165" xfId="0"/>
    <xf applyBorder="1" applyFill="1" applyFont="1" applyNumberFormat="1" borderId="1" fillId="5" fontId="4" numFmtId="165" xfId="0"/>
    <xf applyBorder="1" applyFill="1" applyFont="1" applyNumberFormat="1" borderId="38" fillId="0" fontId="5" numFmtId="165" xfId="0"/>
    <xf applyBorder="1" applyFill="1" applyFont="1" borderId="43" fillId="3" fontId="5" numFmtId="44" xfId="1"/>
    <xf applyBorder="1" applyFill="1" applyFont="1" borderId="12" fillId="0" fontId="5" numFmtId="0" xfId="0"/>
    <xf applyBorder="1" applyFill="1" applyFont="1" borderId="3" fillId="6" fontId="4" numFmtId="44" xfId="1"/>
    <xf applyBorder="1" applyFill="1" applyFont="1" borderId="20" fillId="7" fontId="5" numFmtId="44" xfId="1"/>
    <xf applyBorder="1" applyFill="1" applyFont="1" borderId="43" fillId="6" fontId="5" numFmtId="44" xfId="1"/>
    <xf applyBorder="1" applyFill="1" applyFont="1" borderId="38" fillId="0" fontId="5" numFmtId="0" xfId="0"/>
    <xf applyBorder="1" applyFill="1" applyFont="1" borderId="3" fillId="5" fontId="4" numFmtId="44" xfId="1"/>
    <xf applyBorder="1" applyFill="1" applyFont="1" borderId="43" fillId="5" fontId="5" numFmtId="44" xfId="1"/>
    <xf applyBorder="1" applyFill="1" applyFont="1" borderId="3" fillId="4" fontId="4" numFmtId="44" xfId="1"/>
    <xf applyBorder="1" applyFill="1" applyFont="1" borderId="43" fillId="4" fontId="5" numFmtId="44" xfId="1"/>
    <xf applyBorder="1" applyFill="1" applyFont="1" borderId="18" fillId="7" fontId="5" numFmtId="44" xfId="1"/>
    <xf applyBorder="1" applyFill="1" applyFont="1" borderId="12" fillId="0" fontId="5" numFmtId="44" xfId="1"/>
    <xf applyBorder="1" applyFill="1" applyFont="1" borderId="38" fillId="0" fontId="5" numFmtId="44" xfId="1"/>
    <xf applyBorder="1" applyFill="1" applyFont="1" borderId="44" fillId="0" fontId="5" numFmtId="44" xfId="1"/>
    <xf applyBorder="1" applyFill="1" applyFont="1" borderId="9" fillId="7" fontId="5" numFmtId="0" xfId="0"/>
    <xf applyBorder="1" applyFill="1" applyFont="1" borderId="18" fillId="7" fontId="5" numFmtId="0" xfId="0"/>
    <xf applyBorder="1" applyFill="1" applyFont="1" borderId="20" fillId="7" fontId="5" numFmtId="0" xfId="0"/>
    <xf applyBorder="1" applyFill="1" applyFont="1" borderId="22" fillId="8" fontId="5" numFmtId="0" xfId="0"/>
    <xf applyBorder="1" applyFill="1" applyFont="1" borderId="22" fillId="8" fontId="5" numFmtId="44" xfId="1"/>
    <xf applyAlignment="1" applyBorder="1" applyFont="1" applyNumberFormat="1" borderId="4" fillId="0" fontId="3" numFmtId="165" xfId="0">
      <alignment horizontal="center"/>
    </xf>
    <xf applyAlignment="1" applyBorder="1" applyFont="1" applyNumberFormat="1" borderId="1" fillId="0" fontId="3" numFmtId="165" xfId="0">
      <alignment horizontal="center"/>
    </xf>
    <xf applyBorder="1" applyFill="1" applyFont="1" borderId="43" fillId="9" fontId="3" numFmtId="0" xfId="0"/>
    <xf applyBorder="1" applyFill="1" applyFont="1" borderId="6" fillId="2" fontId="11" numFmtId="0" xfId="0"/>
    <xf applyBorder="1" applyFill="1" applyFont="1" borderId="43" fillId="2" fontId="14" numFmtId="0" xfId="0"/>
    <xf applyBorder="1" applyFill="1" applyFont="1" borderId="45" fillId="2" fontId="15" numFmtId="0" xfId="0"/>
    <xf applyBorder="1" applyFill="1" applyFont="1" borderId="9" fillId="2" fontId="15" numFmtId="0" xfId="0"/>
    <xf applyBorder="1" applyFill="1" applyFont="1" borderId="9" fillId="8" fontId="14" numFmtId="44" xfId="1"/>
    <xf applyAlignment="1" applyBorder="1" applyFill="1" applyFont="1" applyNumberFormat="1" borderId="49" fillId="0" fontId="4" numFmtId="165" xfId="0">
      <alignment horizontal="center"/>
    </xf>
    <xf applyAlignment="1" applyBorder="1" applyFill="1" applyFont="1" applyNumberFormat="1" borderId="49" fillId="0" fontId="5" numFmtId="165" xfId="0">
      <alignment horizontal="center"/>
    </xf>
    <xf applyAlignment="1" applyBorder="1" applyFill="1" applyFont="1" applyNumberFormat="1" borderId="50" fillId="0" fontId="5" numFmtId="165" xfId="0">
      <alignment horizontal="center"/>
    </xf>
    <xf applyAlignment="1" applyBorder="1" applyFill="1" applyFont="1" applyNumberFormat="1" borderId="50" fillId="0" fontId="5" numFmtId="165" xfId="1">
      <alignment horizontal="center"/>
    </xf>
    <xf applyAlignment="1" applyBorder="1" applyFill="1" applyFont="1" applyNumberFormat="1" borderId="49" fillId="0" fontId="5" numFmtId="165" xfId="1">
      <alignment horizontal="center"/>
    </xf>
    <xf applyAlignment="1" applyBorder="1" applyFill="1" applyFont="1" applyNumberFormat="1" borderId="0" fillId="0" fontId="5" numFmtId="165" xfId="1">
      <alignment horizontal="center"/>
    </xf>
    <xf applyAlignment="1" applyBorder="1" applyFill="1" applyFont="1" applyNumberFormat="1" borderId="12" fillId="2" fontId="5" numFmtId="165" xfId="0">
      <alignment horizontal="center"/>
    </xf>
    <xf applyAlignment="1" applyBorder="1" applyFill="1" applyFont="1" applyNumberFormat="1" borderId="14" fillId="2" fontId="12" numFmtId="165" xfId="0">
      <alignment horizontal="center"/>
    </xf>
    <xf applyAlignment="1" applyBorder="1" applyFill="1" applyFont="1" applyNumberFormat="1" borderId="34" fillId="0" fontId="4" numFmtId="165" xfId="0">
      <alignment horizontal="center"/>
    </xf>
    <xf applyAlignment="1" applyBorder="1" applyFill="1" applyFont="1" applyNumberFormat="1" borderId="34" fillId="3" fontId="4" numFmtId="165" xfId="0">
      <alignment horizontal="center"/>
    </xf>
    <xf applyAlignment="1" applyBorder="1" applyFill="1" applyFont="1" applyNumberFormat="1" borderId="28" fillId="6" fontId="4" numFmtId="165" xfId="0">
      <alignment horizontal="center"/>
    </xf>
    <xf applyAlignment="1" applyBorder="1" applyFill="1" applyFont="1" applyNumberFormat="1" borderId="34" fillId="6" fontId="4" numFmtId="165" xfId="0">
      <alignment horizontal="center"/>
    </xf>
    <xf applyAlignment="1" applyBorder="1" applyFill="1" applyFont="1" applyNumberFormat="1" borderId="38" fillId="2" fontId="5" numFmtId="165" xfId="0">
      <alignment horizontal="center"/>
    </xf>
    <xf applyAlignment="1" applyBorder="1" applyFill="1" applyFont="1" applyNumberFormat="1" borderId="0" fillId="2" fontId="5" numFmtId="165" xfId="0">
      <alignment horizontal="center"/>
    </xf>
    <xf applyAlignment="1" applyBorder="1" applyFill="1" applyFont="1" applyNumberFormat="1" borderId="16" fillId="2" fontId="5" numFmtId="165" xfId="0">
      <alignment horizontal="center"/>
    </xf>
    <xf applyAlignment="1" applyBorder="1" applyFill="1" applyFont="1" applyNumberFormat="1" borderId="14" fillId="0" fontId="4" numFmtId="165" xfId="0">
      <alignment horizontal="center"/>
    </xf>
    <xf applyAlignment="1" applyBorder="1" applyFill="1" applyFont="1" applyNumberFormat="1" borderId="34" fillId="5" fontId="4" numFmtId="165" xfId="0">
      <alignment horizontal="center"/>
    </xf>
    <xf applyAlignment="1" applyBorder="1" applyFill="1" applyFont="1" applyNumberFormat="1" borderId="34" fillId="4" fontId="4" numFmtId="165" xfId="0">
      <alignment horizontal="center"/>
    </xf>
    <xf applyAlignment="1" applyBorder="1" applyFill="1" applyFont="1" applyNumberFormat="1" borderId="28" fillId="0" fontId="4" numFmtId="165" xfId="0">
      <alignment horizontal="center"/>
    </xf>
    <xf applyAlignment="1" applyBorder="1" applyFill="1" applyFont="1" applyNumberFormat="1" borderId="51" fillId="2" fontId="5" numFmtId="165" xfId="0">
      <alignment horizontal="center"/>
    </xf>
    <xf applyAlignment="1" applyBorder="1" applyFill="1" applyFont="1" applyNumberFormat="1" borderId="52" fillId="2" fontId="5" numFmtId="165" xfId="0">
      <alignment horizontal="center"/>
    </xf>
    <xf applyAlignment="1" applyBorder="1" applyFill="1" applyFont="1" applyNumberFormat="1" borderId="53" fillId="2" fontId="5" numFmtId="165" xfId="0">
      <alignment horizontal="center"/>
    </xf>
    <xf applyAlignment="1" applyBorder="1" applyFill="1" applyFont="1" applyNumberFormat="1" borderId="44" fillId="2" fontId="5" numFmtId="165" xfId="0">
      <alignment horizontal="center"/>
    </xf>
    <xf applyAlignment="1" applyBorder="1" applyFill="1" applyFont="1" applyNumberFormat="1" borderId="12" fillId="3" fontId="4" numFmtId="165" xfId="1">
      <alignment horizontal="center"/>
    </xf>
    <xf applyAlignment="1" applyBorder="1" applyFill="1" applyFont="1" applyNumberFormat="1" borderId="14" fillId="0" fontId="4" numFmtId="165" xfId="1">
      <alignment horizontal="center"/>
    </xf>
    <xf applyAlignment="1" applyBorder="1" applyFill="1" applyFont="1" applyNumberFormat="1" borderId="44" fillId="5" fontId="4" numFmtId="165" xfId="1">
      <alignment horizontal="center"/>
    </xf>
    <xf applyAlignment="1" applyBorder="1" applyFill="1" applyFont="1" applyNumberFormat="1" borderId="44" fillId="6" fontId="4" numFmtId="165" xfId="1">
      <alignment horizontal="center"/>
    </xf>
    <xf applyAlignment="1" applyBorder="1" applyFill="1" applyFont="1" applyNumberFormat="1" borderId="34" fillId="3" fontId="4" numFmtId="165" xfId="1">
      <alignment horizontal="center"/>
    </xf>
    <xf applyAlignment="1" applyBorder="1" applyFill="1" applyFont="1" applyNumberFormat="1" borderId="28" fillId="0" fontId="4" numFmtId="165" xfId="1">
      <alignment horizontal="center"/>
    </xf>
    <xf applyAlignment="1" applyBorder="1" applyFill="1" applyFont="1" applyNumberFormat="1" borderId="34" fillId="4" fontId="4" numFmtId="165" xfId="1">
      <alignment horizontal="center"/>
    </xf>
    <xf applyAlignment="1" applyBorder="1" applyFill="1" applyFont="1" applyNumberFormat="1" borderId="51" fillId="2" fontId="5" numFmtId="165" xfId="1">
      <alignment horizontal="center"/>
    </xf>
    <xf applyBorder="1" applyFont="1" borderId="3" fillId="0" fontId="3" numFmtId="0" xfId="0"/>
    <xf applyBorder="1" applyFill="1" applyFont="1" borderId="54" fillId="2" fontId="3" numFmtId="0" xfId="0"/>
    <xf applyBorder="1" applyFill="1" applyFont="1" borderId="55" fillId="2" fontId="3" numFmtId="0" xfId="0"/>
    <xf applyAlignment="1" applyBorder="1" applyFill="1" applyFont="1" applyNumberFormat="1" borderId="55" fillId="9" fontId="13" numFmtId="49" xfId="0">
      <alignment shrinkToFit="1"/>
    </xf>
    <xf applyBorder="1" applyFont="1" borderId="56" fillId="0" fontId="3" numFmtId="0" xfId="0"/>
    <xf applyBorder="1" applyFont="1" borderId="55" fillId="0" fontId="3" numFmtId="0" xfId="0"/>
    <xf applyAlignment="1" applyBorder="1" applyFont="1" borderId="46" fillId="0" fontId="3" numFmtId="0" xfId="0"/>
    <xf applyAlignment="1" applyBorder="1" borderId="47" fillId="0" fontId="0" numFmtId="0" xfId="0"/>
    <xf applyAlignment="1" applyBorder="1" borderId="48" fillId="0" fontId="0" numFmtId="0" xfId="0"/>
    <xf applyAlignment="1" applyBorder="1" applyFill="1" applyFont="1" applyNumberFormat="1" borderId="52" fillId="2" fontId="4" numFmtId="165" xfId="1">
      <alignment horizontal="center" wrapText="1"/>
    </xf>
    <xf applyAlignment="1" applyBorder="1" borderId="42" fillId="0" fontId="0" numFmtId="0" xfId="0">
      <alignment wrapText="1"/>
    </xf>
    <xf applyAlignment="1" applyBorder="1" borderId="44" fillId="0" fontId="0" numFmtId="0" xfId="0">
      <alignment wrapText="1"/>
    </xf>
    <xf applyAlignment="1" applyBorder="1" borderId="32" fillId="0" fontId="0" numFmtId="0" xfId="0">
      <alignment wrapText="1"/>
    </xf>
    <xf applyAlignment="1" applyBorder="1" borderId="53" fillId="0" fontId="0" numFmtId="0" xfId="0">
      <alignment wrapText="1"/>
    </xf>
    <xf applyAlignment="1" applyBorder="1" borderId="57" fillId="0" fontId="0" numFmtId="0" xfId="0">
      <alignment wrapText="1"/>
    </xf>
    <xf applyAlignment="1" applyBorder="1" applyFill="1" applyFont="1" borderId="17" fillId="2" fontId="5" numFmtId="0" xfId="0">
      <alignment horizontal="left"/>
    </xf>
    <xf applyAlignment="1" applyBorder="1" applyFill="1" applyFont="1" borderId="18" fillId="2" fontId="5" numFmtId="0" xfId="0">
      <alignment horizontal="left"/>
    </xf>
    <xf applyAlignment="1" applyBorder="1" applyFill="1" applyFont="1" borderId="51" fillId="2" fontId="5" numFmtId="0" xfId="0">
      <alignment horizontal="left"/>
    </xf>
    <xf applyAlignment="1" applyBorder="1" applyFill="1" applyFont="1" borderId="29" fillId="2" fontId="8" numFmtId="0" xfId="0">
      <alignment horizontal="center" vertical="center"/>
    </xf>
    <xf applyAlignment="1" applyBorder="1" applyFill="1" applyFont="1" borderId="30" fillId="2" fontId="8" numFmtId="0" xfId="0">
      <alignment horizontal="center" vertical="center"/>
    </xf>
    <xf applyAlignment="1" applyBorder="1" applyFill="1" applyFont="1" borderId="5" fillId="2" fontId="5" numFmtId="0" xfId="0">
      <alignment horizontal="left"/>
    </xf>
    <xf applyAlignment="1" applyBorder="1" applyFill="1" applyFont="1" borderId="6" fillId="2" fontId="5" numFmtId="0" xfId="0">
      <alignment horizontal="left"/>
    </xf>
    <xf applyAlignment="1" applyBorder="1" applyFill="1" applyFont="1" borderId="14" fillId="2" fontId="5" numFmtId="0" xfId="0">
      <alignment horizontal="left"/>
    </xf>
    <xf applyAlignment="1" applyBorder="1" applyFill="1" applyFont="1" borderId="31" fillId="2" fontId="8" numFmtId="0" xfId="0">
      <alignment horizontal="center" vertical="center"/>
    </xf>
    <xf applyAlignment="1" applyBorder="1" applyFill="1" applyFont="1" borderId="15" fillId="2" fontId="5" numFmtId="0" xfId="0">
      <alignment horizontal="left"/>
    </xf>
    <xf applyAlignment="1" applyBorder="1" applyFill="1" applyFont="1" borderId="16" fillId="2" fontId="5" numFmtId="0" xfId="0">
      <alignment horizontal="left"/>
    </xf>
    <xf applyAlignment="1" applyBorder="1" applyFill="1" applyFont="1" borderId="33" fillId="2" fontId="5" numFmtId="0" xfId="0">
      <alignment horizontal="left"/>
    </xf>
    <xf applyAlignment="1" applyBorder="1" applyFill="1" applyFont="1" borderId="29" fillId="2" fontId="5" numFmtId="0" xfId="0">
      <alignment horizontal="left"/>
    </xf>
    <xf applyAlignment="1" applyBorder="1" applyFill="1" applyFont="1" borderId="30" fillId="2" fontId="5" numFmtId="0" xfId="0">
      <alignment horizontal="left"/>
    </xf>
    <xf applyAlignment="1" applyBorder="1" applyFill="1" applyFont="1" borderId="31" fillId="2" fontId="5" numFmtId="0" xfId="0">
      <alignment horizontal="left"/>
    </xf>
    <xf applyAlignment="1" applyBorder="1" applyFill="1" applyFont="1" borderId="34" fillId="3" fontId="4" numFmtId="44" xfId="1">
      <alignment horizontal="left" vertical="top"/>
    </xf>
    <xf applyAlignment="1" applyBorder="1" applyFill="1" applyFont="1" borderId="35" fillId="3" fontId="4" numFmtId="44" xfId="1">
      <alignment horizontal="left" vertical="top"/>
    </xf>
    <xf applyAlignment="1" applyBorder="1" applyFill="1" applyFont="1" applyNumberFormat="1" borderId="34" fillId="3" fontId="4" numFmtId="0" xfId="1">
      <alignment horizontal="left" vertical="top" wrapText="1"/>
    </xf>
    <xf applyAlignment="1" applyBorder="1" borderId="35" fillId="0" fontId="0" numFmtId="0" xfId="0">
      <alignment horizontal="left"/>
    </xf>
    <xf applyAlignment="1" applyBorder="1" applyFill="1" applyFont="1" borderId="40" fillId="2" fontId="5" numFmtId="0" xfId="0">
      <alignment horizontal="left"/>
    </xf>
    <xf applyAlignment="1" applyBorder="1" applyFill="1" applyFont="1" borderId="41" fillId="2" fontId="5" numFmtId="0" xfId="0">
      <alignment horizontal="left"/>
    </xf>
    <xf applyAlignment="1" applyBorder="1" applyFill="1" applyFont="1" borderId="42" fillId="2" fontId="5" numFmtId="0" xfId="0">
      <alignment horizontal="left"/>
    </xf>
    <xf applyAlignment="1" applyBorder="1" applyFill="1" applyFont="1" borderId="38" fillId="5" fontId="4" numFmtId="44" xfId="1">
      <alignment horizontal="left" vertical="top" wrapText="1"/>
    </xf>
    <xf applyBorder="1" borderId="39" fillId="0" fontId="0" numFmtId="0" xfId="0"/>
    <xf applyAlignment="1" applyBorder="1" applyFill="1" applyFont="1" borderId="34" fillId="5" fontId="4" numFmtId="44" xfId="1">
      <alignment horizontal="left" vertical="top" wrapText="1"/>
    </xf>
    <xf applyAlignment="1" applyBorder="1" applyFill="1" applyFont="1" borderId="35" fillId="5" fontId="4" numFmtId="44" xfId="1">
      <alignment horizontal="left" vertical="top" wrapText="1"/>
    </xf>
    <xf applyAlignment="1" applyBorder="1" applyFill="1" applyFont="1" applyNumberFormat="1" borderId="34" fillId="6" fontId="4" numFmtId="0" xfId="1">
      <alignment horizontal="left" vertical="top" wrapText="1"/>
    </xf>
    <xf applyBorder="1" borderId="35" fillId="0" fontId="0" numFmtId="0" xfId="0"/>
    <xf applyAlignment="1" applyBorder="1" applyFill="1" applyFont="1" borderId="34" fillId="6" fontId="4" numFmtId="44" xfId="1">
      <alignment horizontal="left" vertical="top" wrapText="1"/>
    </xf>
    <xf applyAlignment="1" applyBorder="1" applyFill="1" applyFont="1" borderId="34" fillId="4" fontId="4" numFmtId="44" xfId="1">
      <alignment horizontal="left" vertical="top" wrapText="1"/>
    </xf>
    <xf applyAlignment="1" applyBorder="1" applyFill="1" applyFont="1" borderId="35" fillId="4" fontId="4" numFmtId="44" xfId="1">
      <alignment horizontal="left" vertical="top" wrapText="1"/>
    </xf>
    <xf applyAlignment="1" applyBorder="1" applyFill="1" applyFont="1" borderId="35" fillId="6" fontId="4" numFmtId="44" xfId="1">
      <alignment horizontal="left" vertical="top" wrapText="1"/>
    </xf>
    <xf applyAlignment="1" applyBorder="1" applyFill="1" applyFont="1" borderId="38" fillId="3" fontId="4" numFmtId="44" xfId="1">
      <alignment horizontal="left" vertical="top" wrapText="1"/>
    </xf>
    <xf applyAlignment="1" applyBorder="1" applyFill="1" applyFont="1" borderId="39" fillId="3" fontId="4" numFmtId="44" xfId="1">
      <alignment horizontal="left" vertical="top" wrapText="1"/>
    </xf>
  </cellXfs>
  <cellStyles count="3">
    <cellStyle builtinId="4" name="Měna" xfId="1"/>
    <cellStyle builtinId="0" name="Normální" xfId="0"/>
    <cellStyle name="Normální 2" xfId="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0000"/>
  </sheetPr>
  <dimension ref="A1:XEX173"/>
  <sheetViews>
    <sheetView tabSelected="1" topLeftCell="A154" workbookViewId="0" zoomScale="115" zoomScaleNormal="115">
      <selection activeCell="F180" sqref="F180"/>
    </sheetView>
  </sheetViews>
  <sheetFormatPr defaultRowHeight="14.25" x14ac:dyDescent="0.2"/>
  <cols>
    <col min="1" max="1" customWidth="true" style="2" width="58.42578125" collapsed="false"/>
    <col min="2" max="2" customWidth="true" style="2" width="13.42578125" collapsed="false"/>
    <col min="3" max="3" customWidth="true" style="2" width="12.0" collapsed="false"/>
    <col min="4" max="4" customWidth="true" style="2" width="16.28515625" collapsed="false"/>
    <col min="5" max="5" customWidth="true" style="3" width="16.85546875" collapsed="false"/>
    <col min="6" max="6" customWidth="true" style="257" width="17.28515625" collapsed="false"/>
    <col min="7" max="7" customWidth="true" style="2" width="14.5703125" collapsed="false"/>
    <col min="8" max="16384" style="2" width="9.140625" collapsed="false"/>
  </cols>
  <sheetData>
    <row ht="18.75" r="1" spans="1:8" thickBot="1" x14ac:dyDescent="0.25">
      <c r="A1" s="313" t="s">
        <v>76</v>
      </c>
      <c r="B1" s="314"/>
      <c r="C1" s="314"/>
      <c r="D1" s="314"/>
      <c r="E1" s="314"/>
      <c r="F1" s="314"/>
      <c r="G1" s="295"/>
      <c r="H1" s="6"/>
    </row>
    <row customFormat="1" r="2" s="1" spans="1:8" x14ac:dyDescent="0.2">
      <c r="A2" s="315" t="s">
        <v>62</v>
      </c>
      <c r="B2" s="316"/>
      <c r="C2" s="316"/>
      <c r="D2" s="316"/>
      <c r="E2" s="316"/>
      <c r="F2" s="317"/>
      <c r="G2" s="296"/>
      <c r="H2" s="5"/>
    </row>
    <row customFormat="1" ht="15" r="3" s="1" spans="1:8" thickBot="1" x14ac:dyDescent="0.25">
      <c r="A3" s="59" t="s">
        <v>57</v>
      </c>
      <c r="B3" s="60"/>
      <c r="C3" s="60"/>
      <c r="D3" s="60"/>
      <c r="E3" s="61"/>
      <c r="F3" s="270"/>
      <c r="G3" s="297"/>
      <c r="H3" s="5"/>
    </row>
    <row customHeight="1" ht="14.25" r="4" spans="1:8" x14ac:dyDescent="0.2">
      <c r="A4" s="62" t="s">
        <v>0</v>
      </c>
      <c r="B4" s="63" t="s">
        <v>1</v>
      </c>
      <c r="C4" s="259" t="s">
        <v>146</v>
      </c>
      <c r="D4" s="117" t="s">
        <v>77</v>
      </c>
      <c r="E4" s="118" t="s">
        <v>78</v>
      </c>
      <c r="F4" s="271" t="s">
        <v>60</v>
      </c>
      <c r="G4" s="298" t="s">
        <v>147</v>
      </c>
      <c r="H4" s="6"/>
    </row>
    <row r="5" spans="1:8" x14ac:dyDescent="0.2">
      <c r="A5" s="26" t="s">
        <v>3</v>
      </c>
      <c r="B5" s="220"/>
      <c r="C5" s="220"/>
      <c r="D5" s="221"/>
      <c r="E5" s="222"/>
      <c r="F5" s="272"/>
      <c r="G5" s="301"/>
      <c r="H5" s="6"/>
    </row>
    <row r="6" spans="1:8" x14ac:dyDescent="0.2">
      <c r="A6" s="64" t="s">
        <v>6</v>
      </c>
      <c r="B6" s="27">
        <v>3</v>
      </c>
      <c r="C6" s="27">
        <v>1</v>
      </c>
      <c r="D6" s="231"/>
      <c r="E6" s="29">
        <f>B6*C6*D6</f>
        <v>0</v>
      </c>
      <c r="F6" s="273">
        <f>D6*C6</f>
        <v>0</v>
      </c>
      <c r="G6" s="302"/>
      <c r="H6" s="6"/>
    </row>
    <row r="7" spans="1:8" x14ac:dyDescent="0.2">
      <c r="A7" s="64" t="s">
        <v>61</v>
      </c>
      <c r="B7" s="27">
        <v>3</v>
      </c>
      <c r="C7" s="27">
        <v>1</v>
      </c>
      <c r="D7" s="231"/>
      <c r="E7" s="29">
        <f ref="E7:E12" si="0" t="shared">B7*C7*D7</f>
        <v>0</v>
      </c>
      <c r="F7" s="273">
        <f>D7*C7</f>
        <v>0</v>
      </c>
      <c r="G7" s="302"/>
      <c r="H7" s="6"/>
    </row>
    <row ht="15" r="8" spans="1:8" thickBot="1" x14ac:dyDescent="0.25">
      <c r="A8" s="64" t="s">
        <v>7</v>
      </c>
      <c r="B8" s="27">
        <v>1</v>
      </c>
      <c r="C8" s="27">
        <v>2</v>
      </c>
      <c r="D8" s="231"/>
      <c r="E8" s="98">
        <f si="0" t="shared"/>
        <v>0</v>
      </c>
      <c r="F8" s="273">
        <f>D8*C8</f>
        <v>0</v>
      </c>
      <c r="G8" s="302"/>
      <c r="H8" s="6"/>
    </row>
    <row ht="15" r="9" spans="1:8" thickBot="1" x14ac:dyDescent="0.25">
      <c r="A9" s="65" t="s">
        <v>59</v>
      </c>
      <c r="B9" s="66">
        <f>SUM(B6:B8)</f>
        <v>7</v>
      </c>
      <c r="C9" s="228">
        <f>SUM(C6:C8)</f>
        <v>4</v>
      </c>
      <c r="D9" s="236"/>
      <c r="E9" s="237">
        <f>SUM(E6:E8)</f>
        <v>0</v>
      </c>
      <c r="F9" s="265"/>
      <c r="G9" s="302"/>
      <c r="H9" s="6"/>
    </row>
    <row r="10" spans="1:8" x14ac:dyDescent="0.2">
      <c r="A10" s="67" t="s">
        <v>73</v>
      </c>
      <c r="B10" s="68"/>
      <c r="C10" s="68"/>
      <c r="D10" s="232"/>
      <c r="E10" s="69"/>
      <c r="F10" s="274"/>
      <c r="G10" s="302"/>
      <c r="H10" s="6"/>
    </row>
    <row r="11" spans="1:8" x14ac:dyDescent="0.2">
      <c r="A11" s="70" t="s">
        <v>61</v>
      </c>
      <c r="B11" s="21">
        <v>4</v>
      </c>
      <c r="C11" s="21">
        <v>1</v>
      </c>
      <c r="D11" s="233"/>
      <c r="E11" s="19">
        <f si="0" t="shared"/>
        <v>0</v>
      </c>
      <c r="F11" s="275">
        <f>D11*C11</f>
        <v>0</v>
      </c>
      <c r="G11" s="302"/>
      <c r="H11" s="6"/>
    </row>
    <row ht="15" r="12" spans="1:8" thickBot="1" x14ac:dyDescent="0.25">
      <c r="A12" s="71" t="s">
        <v>8</v>
      </c>
      <c r="B12" s="21">
        <v>2</v>
      </c>
      <c r="C12" s="21">
        <v>2</v>
      </c>
      <c r="D12" s="233"/>
      <c r="E12" s="239">
        <f si="0" t="shared"/>
        <v>0</v>
      </c>
      <c r="F12" s="275">
        <f>D12*C12</f>
        <v>0</v>
      </c>
      <c r="G12" s="302"/>
      <c r="H12" s="6"/>
    </row>
    <row ht="15" r="13" spans="1:8" thickBot="1" x14ac:dyDescent="0.25">
      <c r="A13" s="72" t="s">
        <v>59</v>
      </c>
      <c r="B13" s="73">
        <f>SUM(B11:B12)</f>
        <v>6</v>
      </c>
      <c r="C13" s="229">
        <f>SUM(C11:C12)</f>
        <v>3</v>
      </c>
      <c r="D13" s="238"/>
      <c r="E13" s="241">
        <f>SUM(E11:E12)</f>
        <v>0</v>
      </c>
      <c r="F13" s="266"/>
      <c r="G13" s="303"/>
      <c r="H13" s="6"/>
    </row>
    <row ht="15" r="14" spans="1:8" thickBot="1" x14ac:dyDescent="0.25">
      <c r="A14" s="74" t="s">
        <v>58</v>
      </c>
      <c r="B14" s="251">
        <f>B9+B13</f>
        <v>13</v>
      </c>
      <c r="C14" s="251">
        <f>C9+C13</f>
        <v>7</v>
      </c>
      <c r="D14" s="75"/>
      <c r="E14" s="240">
        <f>E9+E13</f>
        <v>0</v>
      </c>
      <c r="F14" s="276"/>
      <c r="G14" s="258">
        <v>42389</v>
      </c>
      <c r="H14" s="6"/>
    </row>
    <row customHeight="1" ht="6" r="15" spans="1:8" thickBot="1" x14ac:dyDescent="0.25">
      <c r="A15" s="105"/>
      <c r="B15" s="106"/>
      <c r="C15" s="106"/>
      <c r="D15" s="106"/>
      <c r="E15" s="107"/>
      <c r="F15" s="277"/>
      <c r="G15" s="299"/>
      <c r="H15" s="6"/>
    </row>
    <row customHeight="1" ht="15" r="16" spans="1:8" thickBot="1" x14ac:dyDescent="0.25">
      <c r="A16" s="76" t="s">
        <v>63</v>
      </c>
      <c r="B16" s="77"/>
      <c r="C16" s="77"/>
      <c r="D16" s="77"/>
      <c r="E16" s="78"/>
      <c r="F16" s="278"/>
      <c r="G16" s="300"/>
      <c r="H16" s="6"/>
    </row>
    <row customFormat="1" r="17" s="1" spans="1:8" x14ac:dyDescent="0.2">
      <c r="A17" s="62" t="s">
        <v>0</v>
      </c>
      <c r="B17" s="63" t="s">
        <v>1</v>
      </c>
      <c r="C17" s="259" t="s">
        <v>146</v>
      </c>
      <c r="D17" s="117" t="s">
        <v>77</v>
      </c>
      <c r="E17" s="118" t="s">
        <v>78</v>
      </c>
      <c r="F17" s="271" t="s">
        <v>60</v>
      </c>
      <c r="G17" s="298" t="s">
        <v>145</v>
      </c>
      <c r="H17" s="5"/>
    </row>
    <row r="18" spans="1:8" x14ac:dyDescent="0.2">
      <c r="A18" s="26" t="s">
        <v>3</v>
      </c>
      <c r="B18" s="220"/>
      <c r="C18" s="220"/>
      <c r="D18" s="221"/>
      <c r="E18" s="222"/>
      <c r="F18" s="272"/>
      <c r="G18" s="301"/>
      <c r="H18" s="6"/>
    </row>
    <row r="19" spans="1:8" x14ac:dyDescent="0.2">
      <c r="A19" s="64" t="s">
        <v>10</v>
      </c>
      <c r="B19" s="27">
        <v>4</v>
      </c>
      <c r="C19" s="27">
        <v>2</v>
      </c>
      <c r="D19" s="231"/>
      <c r="E19" s="29">
        <f ref="E19:E52" si="1" t="shared">B19*C19*D19</f>
        <v>0</v>
      </c>
      <c r="F19" s="273">
        <f>D19*C19</f>
        <v>0</v>
      </c>
      <c r="G19" s="302"/>
      <c r="H19" s="6"/>
    </row>
    <row r="20" spans="1:8" x14ac:dyDescent="0.2">
      <c r="A20" s="64" t="s">
        <v>11</v>
      </c>
      <c r="B20" s="27">
        <v>2</v>
      </c>
      <c r="C20" s="27">
        <v>1</v>
      </c>
      <c r="D20" s="231"/>
      <c r="E20" s="29">
        <f si="1" t="shared"/>
        <v>0</v>
      </c>
      <c r="F20" s="273">
        <f>D20*C20</f>
        <v>0</v>
      </c>
      <c r="G20" s="302"/>
      <c r="H20" s="6"/>
    </row>
    <row r="21" spans="1:8" x14ac:dyDescent="0.2">
      <c r="A21" s="64" t="s">
        <v>12</v>
      </c>
      <c r="B21" s="27">
        <v>4</v>
      </c>
      <c r="C21" s="27">
        <v>2</v>
      </c>
      <c r="D21" s="231"/>
      <c r="E21" s="29">
        <f si="1" t="shared"/>
        <v>0</v>
      </c>
      <c r="F21" s="273">
        <f ref="F21:F25" si="2" t="shared">D21*C21</f>
        <v>0</v>
      </c>
      <c r="G21" s="302"/>
      <c r="H21" s="6"/>
    </row>
    <row r="22" spans="1:8" x14ac:dyDescent="0.2">
      <c r="A22" s="64" t="s">
        <v>13</v>
      </c>
      <c r="B22" s="27">
        <v>2</v>
      </c>
      <c r="C22" s="27">
        <v>2</v>
      </c>
      <c r="D22" s="231"/>
      <c r="E22" s="29">
        <f si="1" t="shared"/>
        <v>0</v>
      </c>
      <c r="F22" s="273">
        <f si="2" t="shared"/>
        <v>0</v>
      </c>
      <c r="G22" s="302"/>
      <c r="H22" s="6"/>
    </row>
    <row r="23" spans="1:8" x14ac:dyDescent="0.2">
      <c r="A23" s="64" t="s">
        <v>14</v>
      </c>
      <c r="B23" s="27">
        <v>3</v>
      </c>
      <c r="C23" s="27">
        <v>1</v>
      </c>
      <c r="D23" s="231"/>
      <c r="E23" s="29">
        <f si="1" t="shared"/>
        <v>0</v>
      </c>
      <c r="F23" s="273">
        <f si="2" t="shared"/>
        <v>0</v>
      </c>
      <c r="G23" s="302"/>
      <c r="H23" s="6"/>
    </row>
    <row r="24" spans="1:8" x14ac:dyDescent="0.2">
      <c r="A24" s="64" t="s">
        <v>15</v>
      </c>
      <c r="B24" s="27">
        <v>2</v>
      </c>
      <c r="C24" s="27">
        <v>2</v>
      </c>
      <c r="D24" s="231"/>
      <c r="E24" s="29">
        <f si="1" t="shared"/>
        <v>0</v>
      </c>
      <c r="F24" s="273">
        <f si="2" t="shared"/>
        <v>0</v>
      </c>
      <c r="G24" s="302"/>
      <c r="H24" s="6"/>
    </row>
    <row ht="15" r="25" spans="1:8" thickBot="1" x14ac:dyDescent="0.25">
      <c r="A25" s="64" t="s">
        <v>16</v>
      </c>
      <c r="B25" s="27">
        <v>3</v>
      </c>
      <c r="C25" s="27">
        <v>2</v>
      </c>
      <c r="D25" s="231"/>
      <c r="E25" s="98">
        <f si="1" t="shared"/>
        <v>0</v>
      </c>
      <c r="F25" s="273">
        <f si="2" t="shared"/>
        <v>0</v>
      </c>
      <c r="G25" s="302"/>
      <c r="H25" s="6"/>
    </row>
    <row ht="15" r="26" spans="1:8" thickBot="1" x14ac:dyDescent="0.25">
      <c r="A26" s="65" t="s">
        <v>59</v>
      </c>
      <c r="B26" s="66">
        <f>SUM(B19:B25)</f>
        <v>20</v>
      </c>
      <c r="C26" s="229">
        <f>SUM(C19:C25)</f>
        <v>12</v>
      </c>
      <c r="D26" s="242"/>
      <c r="E26" s="237">
        <f>SUM(E19:E25)</f>
        <v>0</v>
      </c>
      <c r="F26" s="264"/>
      <c r="G26" s="302"/>
      <c r="H26" s="6"/>
    </row>
    <row r="27" spans="1:8" x14ac:dyDescent="0.2">
      <c r="A27" s="32" t="s">
        <v>4</v>
      </c>
      <c r="B27" s="223"/>
      <c r="C27" s="223"/>
      <c r="D27" s="224"/>
      <c r="E27" s="225"/>
      <c r="F27" s="279"/>
      <c r="G27" s="302"/>
      <c r="H27" s="6"/>
    </row>
    <row r="28" spans="1:8" x14ac:dyDescent="0.2">
      <c r="A28" s="80" t="s">
        <v>9</v>
      </c>
      <c r="B28" s="81">
        <v>1</v>
      </c>
      <c r="C28" s="81">
        <v>1</v>
      </c>
      <c r="D28" s="235"/>
      <c r="E28" s="24">
        <f si="1" t="shared"/>
        <v>0</v>
      </c>
      <c r="F28" s="280">
        <f>D28*C28</f>
        <v>0</v>
      </c>
      <c r="G28" s="302"/>
      <c r="H28" s="6"/>
    </row>
    <row r="29" spans="1:8" x14ac:dyDescent="0.2">
      <c r="A29" s="80" t="s">
        <v>10</v>
      </c>
      <c r="B29" s="81">
        <v>1</v>
      </c>
      <c r="C29" s="81">
        <v>2</v>
      </c>
      <c r="D29" s="235"/>
      <c r="E29" s="24">
        <f si="1" t="shared"/>
        <v>0</v>
      </c>
      <c r="F29" s="280">
        <f ref="F29:F35" si="3" t="shared">D29*C29</f>
        <v>0</v>
      </c>
      <c r="G29" s="302"/>
      <c r="H29" s="6"/>
    </row>
    <row r="30" spans="1:8" x14ac:dyDescent="0.2">
      <c r="A30" s="80" t="s">
        <v>11</v>
      </c>
      <c r="B30" s="81">
        <v>1</v>
      </c>
      <c r="C30" s="81">
        <v>1</v>
      </c>
      <c r="D30" s="235"/>
      <c r="E30" s="24">
        <f si="1" t="shared"/>
        <v>0</v>
      </c>
      <c r="F30" s="280">
        <f si="3" t="shared"/>
        <v>0</v>
      </c>
      <c r="G30" s="302"/>
      <c r="H30" s="6"/>
    </row>
    <row r="31" spans="1:8" x14ac:dyDescent="0.2">
      <c r="A31" s="80" t="s">
        <v>13</v>
      </c>
      <c r="B31" s="81">
        <v>23</v>
      </c>
      <c r="C31" s="81">
        <v>2</v>
      </c>
      <c r="D31" s="235"/>
      <c r="E31" s="24">
        <f si="1" t="shared"/>
        <v>0</v>
      </c>
      <c r="F31" s="280">
        <f si="3" t="shared"/>
        <v>0</v>
      </c>
      <c r="G31" s="302"/>
      <c r="H31" s="6"/>
    </row>
    <row r="32" spans="1:8" x14ac:dyDescent="0.2">
      <c r="A32" s="80" t="s">
        <v>14</v>
      </c>
      <c r="B32" s="81">
        <v>1</v>
      </c>
      <c r="C32" s="81">
        <v>1</v>
      </c>
      <c r="D32" s="235"/>
      <c r="E32" s="24">
        <f si="1" t="shared"/>
        <v>0</v>
      </c>
      <c r="F32" s="280">
        <f si="3" t="shared"/>
        <v>0</v>
      </c>
      <c r="G32" s="302"/>
      <c r="H32" s="6"/>
    </row>
    <row r="33" spans="1:8 16378:16378" x14ac:dyDescent="0.2">
      <c r="A33" s="80" t="s">
        <v>17</v>
      </c>
      <c r="B33" s="81">
        <v>1</v>
      </c>
      <c r="C33" s="81">
        <v>1</v>
      </c>
      <c r="D33" s="235"/>
      <c r="E33" s="24">
        <f si="1" t="shared"/>
        <v>0</v>
      </c>
      <c r="F33" s="280">
        <f si="3" t="shared"/>
        <v>0</v>
      </c>
      <c r="G33" s="302"/>
      <c r="H33" s="6"/>
    </row>
    <row r="34" spans="1:8 16378:16378" x14ac:dyDescent="0.2">
      <c r="A34" s="80" t="s">
        <v>15</v>
      </c>
      <c r="B34" s="81">
        <v>1</v>
      </c>
      <c r="C34" s="81">
        <v>2</v>
      </c>
      <c r="D34" s="235"/>
      <c r="E34" s="24">
        <f si="1" t="shared"/>
        <v>0</v>
      </c>
      <c r="F34" s="280">
        <f si="3" t="shared"/>
        <v>0</v>
      </c>
      <c r="G34" s="302"/>
      <c r="H34" s="6"/>
    </row>
    <row ht="15" r="35" spans="1:8 16378:16378" thickBot="1" x14ac:dyDescent="0.25">
      <c r="A35" s="80" t="s">
        <v>16</v>
      </c>
      <c r="B35" s="81">
        <v>1</v>
      </c>
      <c r="C35" s="81">
        <v>2</v>
      </c>
      <c r="D35" s="235"/>
      <c r="E35" s="243">
        <f si="1" t="shared"/>
        <v>0</v>
      </c>
      <c r="F35" s="280">
        <f si="3" t="shared"/>
        <v>0</v>
      </c>
      <c r="G35" s="302"/>
      <c r="H35" s="6"/>
    </row>
    <row ht="15" r="36" spans="1:8 16378:16378" thickBot="1" x14ac:dyDescent="0.25">
      <c r="A36" s="37" t="s">
        <v>59</v>
      </c>
      <c r="B36" s="38">
        <f>SUM(B27:B35)</f>
        <v>30</v>
      </c>
      <c r="C36" s="228">
        <f>SUM(C28:C35)</f>
        <v>12</v>
      </c>
      <c r="D36" s="242"/>
      <c r="E36" s="244">
        <f>SUM(E28:E35)</f>
        <v>0</v>
      </c>
      <c r="F36" s="264"/>
      <c r="G36" s="302"/>
      <c r="H36" s="6"/>
    </row>
    <row customFormat="1" r="37" s="1" spans="1:8 16378:16378" x14ac:dyDescent="0.2">
      <c r="A37" s="82" t="s">
        <v>5</v>
      </c>
      <c r="B37" s="223"/>
      <c r="C37" s="223"/>
      <c r="D37" s="224"/>
      <c r="E37" s="225"/>
      <c r="F37" s="279"/>
      <c r="G37" s="302"/>
      <c r="H37" s="5"/>
    </row>
    <row customFormat="1" r="38" s="1" spans="1:8 16378:16378" x14ac:dyDescent="0.2">
      <c r="A38" s="85" t="s">
        <v>9</v>
      </c>
      <c r="B38" s="52">
        <v>2</v>
      </c>
      <c r="C38" s="52">
        <v>1</v>
      </c>
      <c r="D38" s="234"/>
      <c r="E38" s="53">
        <f si="1" t="shared"/>
        <v>0</v>
      </c>
      <c r="F38" s="281">
        <f>D38*C28</f>
        <v>0</v>
      </c>
      <c r="G38" s="302"/>
      <c r="H38" s="5"/>
    </row>
    <row customFormat="1" r="39" s="1" spans="1:8 16378:16378" x14ac:dyDescent="0.2">
      <c r="A39" s="58" t="s">
        <v>10</v>
      </c>
      <c r="B39" s="52">
        <v>1</v>
      </c>
      <c r="C39" s="52">
        <v>2</v>
      </c>
      <c r="D39" s="234"/>
      <c r="E39" s="53">
        <f si="1" t="shared"/>
        <v>0</v>
      </c>
      <c r="F39" s="281">
        <f ref="F39:F42" si="4" t="shared">D39*C29</f>
        <v>0</v>
      </c>
      <c r="G39" s="302"/>
      <c r="H39" s="5"/>
    </row>
    <row r="40" spans="1:8 16378:16378" x14ac:dyDescent="0.2">
      <c r="A40" s="58" t="s">
        <v>11</v>
      </c>
      <c r="B40" s="52">
        <v>1</v>
      </c>
      <c r="C40" s="52">
        <v>1</v>
      </c>
      <c r="D40" s="234"/>
      <c r="E40" s="53">
        <f si="1" t="shared"/>
        <v>0</v>
      </c>
      <c r="F40" s="281">
        <f si="4" t="shared"/>
        <v>0</v>
      </c>
      <c r="G40" s="302"/>
      <c r="H40" s="6"/>
    </row>
    <row r="41" spans="1:8 16378:16378" x14ac:dyDescent="0.2">
      <c r="A41" s="58" t="s">
        <v>12</v>
      </c>
      <c r="B41" s="52">
        <v>2</v>
      </c>
      <c r="C41" s="52">
        <v>2</v>
      </c>
      <c r="D41" s="234"/>
      <c r="E41" s="53">
        <f si="1" t="shared"/>
        <v>0</v>
      </c>
      <c r="F41" s="281">
        <f si="4" t="shared"/>
        <v>0</v>
      </c>
      <c r="G41" s="302"/>
      <c r="H41" s="6"/>
    </row>
    <row ht="15" r="42" spans="1:8 16378:16378" thickBot="1" x14ac:dyDescent="0.25">
      <c r="A42" s="58" t="s">
        <v>13</v>
      </c>
      <c r="B42" s="52">
        <v>1</v>
      </c>
      <c r="C42" s="52">
        <v>2</v>
      </c>
      <c r="D42" s="234"/>
      <c r="E42" s="245">
        <f si="1" t="shared"/>
        <v>0</v>
      </c>
      <c r="F42" s="281">
        <f si="4" t="shared"/>
        <v>0</v>
      </c>
      <c r="G42" s="302"/>
      <c r="H42" s="6"/>
    </row>
    <row ht="15" r="43" spans="1:8 16378:16378" thickBot="1" x14ac:dyDescent="0.25">
      <c r="A43" s="49" t="s">
        <v>59</v>
      </c>
      <c r="B43" s="87">
        <f>SUM(B38:B42)</f>
        <v>7</v>
      </c>
      <c r="C43" s="228">
        <f>SUM(C38:C42)</f>
        <v>8</v>
      </c>
      <c r="D43" s="242"/>
      <c r="E43" s="246">
        <f>SUM(E38:E42)</f>
        <v>0</v>
      </c>
      <c r="F43" s="264"/>
      <c r="G43" s="302"/>
      <c r="H43" s="6"/>
    </row>
    <row r="44" spans="1:8 16378:16378" x14ac:dyDescent="0.2">
      <c r="A44" s="67" t="s">
        <v>73</v>
      </c>
      <c r="B44" s="226"/>
      <c r="C44" s="226"/>
      <c r="D44" s="226"/>
      <c r="E44" s="227"/>
      <c r="F44" s="282"/>
      <c r="G44" s="302"/>
      <c r="H44" s="6"/>
    </row>
    <row r="45" spans="1:8 16378:16378" x14ac:dyDescent="0.2">
      <c r="A45" s="71" t="s">
        <v>9</v>
      </c>
      <c r="B45" s="21">
        <v>1</v>
      </c>
      <c r="C45" s="21">
        <v>1</v>
      </c>
      <c r="D45" s="233"/>
      <c r="E45" s="19">
        <f si="1" t="shared"/>
        <v>0</v>
      </c>
      <c r="F45" s="275">
        <f>D45*C45</f>
        <v>0</v>
      </c>
      <c r="G45" s="302"/>
      <c r="H45" s="6"/>
    </row>
    <row r="46" spans="1:8 16378:16378" x14ac:dyDescent="0.2">
      <c r="A46" s="71" t="s">
        <v>10</v>
      </c>
      <c r="B46" s="21">
        <v>1</v>
      </c>
      <c r="C46" s="21">
        <v>2</v>
      </c>
      <c r="D46" s="233"/>
      <c r="E46" s="19">
        <f si="1" t="shared"/>
        <v>0</v>
      </c>
      <c r="F46" s="275">
        <f ref="F46:F52" si="5" t="shared">D46*C46</f>
        <v>0</v>
      </c>
      <c r="G46" s="302"/>
      <c r="H46" s="6"/>
    </row>
    <row r="47" spans="1:8 16378:16378" x14ac:dyDescent="0.2">
      <c r="A47" s="71" t="s">
        <v>11</v>
      </c>
      <c r="B47" s="21">
        <v>1</v>
      </c>
      <c r="C47" s="21">
        <v>1</v>
      </c>
      <c r="D47" s="233"/>
      <c r="E47" s="19">
        <f si="1" t="shared"/>
        <v>0</v>
      </c>
      <c r="F47" s="275">
        <f si="5" t="shared"/>
        <v>0</v>
      </c>
      <c r="G47" s="302"/>
      <c r="H47" s="6"/>
      <c r="XEX47" s="2">
        <v>1</v>
      </c>
    </row>
    <row r="48" spans="1:8 16378:16378" x14ac:dyDescent="0.2">
      <c r="A48" s="71" t="s">
        <v>12</v>
      </c>
      <c r="B48" s="21">
        <v>2</v>
      </c>
      <c r="C48" s="21">
        <v>2</v>
      </c>
      <c r="D48" s="233"/>
      <c r="E48" s="19">
        <f si="1" t="shared"/>
        <v>0</v>
      </c>
      <c r="F48" s="275">
        <f si="5" t="shared"/>
        <v>0</v>
      </c>
      <c r="G48" s="302"/>
      <c r="H48" s="6"/>
    </row>
    <row r="49" spans="1:8" x14ac:dyDescent="0.2">
      <c r="A49" s="71" t="s">
        <v>18</v>
      </c>
      <c r="B49" s="21">
        <v>1</v>
      </c>
      <c r="C49" s="21">
        <v>2</v>
      </c>
      <c r="D49" s="233"/>
      <c r="E49" s="19">
        <f si="1" t="shared"/>
        <v>0</v>
      </c>
      <c r="F49" s="275">
        <f si="5" t="shared"/>
        <v>0</v>
      </c>
      <c r="G49" s="302"/>
      <c r="H49" s="6"/>
    </row>
    <row r="50" spans="1:8" x14ac:dyDescent="0.2">
      <c r="A50" s="71" t="s">
        <v>14</v>
      </c>
      <c r="B50" s="21">
        <v>2</v>
      </c>
      <c r="C50" s="21">
        <v>1</v>
      </c>
      <c r="D50" s="233"/>
      <c r="E50" s="19">
        <f si="1" t="shared"/>
        <v>0</v>
      </c>
      <c r="F50" s="275">
        <f si="5" t="shared"/>
        <v>0</v>
      </c>
      <c r="G50" s="302"/>
      <c r="H50" s="6"/>
    </row>
    <row r="51" spans="1:8" x14ac:dyDescent="0.2">
      <c r="A51" s="71" t="s">
        <v>19</v>
      </c>
      <c r="B51" s="21">
        <v>3</v>
      </c>
      <c r="C51" s="21">
        <v>2</v>
      </c>
      <c r="D51" s="233"/>
      <c r="E51" s="19">
        <f si="1" t="shared"/>
        <v>0</v>
      </c>
      <c r="F51" s="275">
        <f si="5" t="shared"/>
        <v>0</v>
      </c>
      <c r="G51" s="302"/>
      <c r="H51" s="6"/>
    </row>
    <row ht="15" r="52" spans="1:8" thickBot="1" x14ac:dyDescent="0.25">
      <c r="A52" s="71" t="s">
        <v>16</v>
      </c>
      <c r="B52" s="21">
        <v>1</v>
      </c>
      <c r="C52" s="21">
        <v>2</v>
      </c>
      <c r="D52" s="233"/>
      <c r="E52" s="239">
        <f si="1" t="shared"/>
        <v>0</v>
      </c>
      <c r="F52" s="275">
        <f si="5" t="shared"/>
        <v>0</v>
      </c>
      <c r="G52" s="302"/>
      <c r="H52" s="6"/>
    </row>
    <row ht="15" r="53" spans="1:8" thickBot="1" x14ac:dyDescent="0.25">
      <c r="A53" s="42" t="s">
        <v>59</v>
      </c>
      <c r="B53" s="43">
        <f>SUM(B45:B52)</f>
        <v>12</v>
      </c>
      <c r="C53" s="228">
        <f>SUM(C45:C52)</f>
        <v>13</v>
      </c>
      <c r="D53" s="242"/>
      <c r="E53" s="241">
        <f>SUM(E45:E52)</f>
        <v>0</v>
      </c>
      <c r="F53" s="265"/>
      <c r="G53" s="303"/>
      <c r="H53" s="6"/>
    </row>
    <row ht="15" r="54" spans="1:8" thickBot="1" x14ac:dyDescent="0.25">
      <c r="A54" s="88" t="s">
        <v>58</v>
      </c>
      <c r="B54" s="252">
        <f>B26+B36+B43+B53</f>
        <v>69</v>
      </c>
      <c r="C54" s="252">
        <f>C26+C36+C43+C53</f>
        <v>45</v>
      </c>
      <c r="D54" s="89"/>
      <c r="E54" s="247">
        <f>E26+E36+E43+E53</f>
        <v>0</v>
      </c>
      <c r="F54" s="283"/>
      <c r="G54" s="258">
        <v>216003</v>
      </c>
      <c r="H54" s="6"/>
    </row>
    <row customHeight="1" ht="6.75" r="55" spans="1:8" thickBot="1" x14ac:dyDescent="0.25">
      <c r="A55" s="109"/>
      <c r="B55" s="110"/>
      <c r="C55" s="110"/>
      <c r="D55" s="110"/>
      <c r="E55" s="111"/>
      <c r="F55" s="284"/>
      <c r="G55" s="299"/>
      <c r="H55" s="6"/>
    </row>
    <row ht="15" r="56" spans="1:8" thickBot="1" x14ac:dyDescent="0.25">
      <c r="A56" s="310" t="s">
        <v>64</v>
      </c>
      <c r="B56" s="311"/>
      <c r="C56" s="311"/>
      <c r="D56" s="311"/>
      <c r="E56" s="311"/>
      <c r="F56" s="312"/>
      <c r="G56" s="300"/>
      <c r="H56" s="6"/>
    </row>
    <row r="57" spans="1:8" x14ac:dyDescent="0.2">
      <c r="A57" s="91" t="s">
        <v>0</v>
      </c>
      <c r="B57" s="92" t="s">
        <v>1</v>
      </c>
      <c r="C57" s="259" t="s">
        <v>146</v>
      </c>
      <c r="D57" s="117" t="s">
        <v>77</v>
      </c>
      <c r="E57" s="118" t="s">
        <v>78</v>
      </c>
      <c r="F57" s="271" t="s">
        <v>60</v>
      </c>
      <c r="G57" s="298" t="s">
        <v>145</v>
      </c>
      <c r="H57" s="6"/>
    </row>
    <row r="58" spans="1:8" x14ac:dyDescent="0.2">
      <c r="A58" s="26" t="s">
        <v>3</v>
      </c>
      <c r="B58" s="220"/>
      <c r="C58" s="220"/>
      <c r="D58" s="221"/>
      <c r="E58" s="222"/>
      <c r="F58" s="272"/>
      <c r="G58" s="301"/>
      <c r="H58" s="6"/>
    </row>
    <row r="59" spans="1:8" x14ac:dyDescent="0.2">
      <c r="A59" s="64" t="s">
        <v>20</v>
      </c>
      <c r="B59" s="27">
        <v>4</v>
      </c>
      <c r="C59" s="27">
        <v>2</v>
      </c>
      <c r="D59" s="231"/>
      <c r="E59" s="29">
        <f>B59*C59*D59</f>
        <v>0</v>
      </c>
      <c r="F59" s="273">
        <f>D59*C59</f>
        <v>0</v>
      </c>
      <c r="G59" s="302"/>
      <c r="H59" s="6"/>
    </row>
    <row r="60" spans="1:8" x14ac:dyDescent="0.2">
      <c r="A60" s="64" t="s">
        <v>21</v>
      </c>
      <c r="B60" s="27">
        <v>3</v>
      </c>
      <c r="C60" s="27">
        <v>2</v>
      </c>
      <c r="D60" s="231"/>
      <c r="E60" s="29">
        <f ref="E60:E84" si="6" t="shared">B60*C60*D60</f>
        <v>0</v>
      </c>
      <c r="F60" s="273">
        <f ref="F60:F67" si="7" t="shared">D60*C60</f>
        <v>0</v>
      </c>
      <c r="G60" s="302"/>
      <c r="H60" s="6"/>
    </row>
    <row r="61" spans="1:8" x14ac:dyDescent="0.2">
      <c r="A61" s="64" t="s">
        <v>22</v>
      </c>
      <c r="B61" s="27">
        <v>7</v>
      </c>
      <c r="C61" s="27">
        <v>1</v>
      </c>
      <c r="D61" s="231"/>
      <c r="E61" s="29">
        <f si="6" t="shared"/>
        <v>0</v>
      </c>
      <c r="F61" s="273">
        <f si="7" t="shared"/>
        <v>0</v>
      </c>
      <c r="G61" s="302"/>
      <c r="H61" s="6"/>
    </row>
    <row r="62" spans="1:8" x14ac:dyDescent="0.2">
      <c r="A62" s="64" t="s">
        <v>23</v>
      </c>
      <c r="B62" s="27">
        <v>4</v>
      </c>
      <c r="C62" s="27">
        <v>2</v>
      </c>
      <c r="D62" s="231"/>
      <c r="E62" s="29">
        <f si="6" t="shared"/>
        <v>0</v>
      </c>
      <c r="F62" s="273">
        <f si="7" t="shared"/>
        <v>0</v>
      </c>
      <c r="G62" s="302"/>
      <c r="H62" s="6"/>
    </row>
    <row r="63" spans="1:8" x14ac:dyDescent="0.2">
      <c r="A63" s="64" t="s">
        <v>24</v>
      </c>
      <c r="B63" s="27">
        <v>7</v>
      </c>
      <c r="C63" s="27">
        <v>2</v>
      </c>
      <c r="D63" s="231"/>
      <c r="E63" s="29">
        <f si="6" t="shared"/>
        <v>0</v>
      </c>
      <c r="F63" s="273">
        <f si="7" t="shared"/>
        <v>0</v>
      </c>
      <c r="G63" s="302"/>
      <c r="H63" s="6"/>
    </row>
    <row r="64" spans="1:8" x14ac:dyDescent="0.2">
      <c r="A64" s="64" t="s">
        <v>25</v>
      </c>
      <c r="B64" s="27">
        <v>3</v>
      </c>
      <c r="C64" s="27">
        <v>2</v>
      </c>
      <c r="D64" s="231"/>
      <c r="E64" s="29">
        <f si="6" t="shared"/>
        <v>0</v>
      </c>
      <c r="F64" s="273">
        <f si="7" t="shared"/>
        <v>0</v>
      </c>
      <c r="G64" s="302"/>
      <c r="H64" s="6"/>
    </row>
    <row r="65" spans="1:8" x14ac:dyDescent="0.2">
      <c r="A65" s="64" t="s">
        <v>26</v>
      </c>
      <c r="B65" s="27">
        <v>10</v>
      </c>
      <c r="C65" s="27">
        <v>1</v>
      </c>
      <c r="D65" s="231"/>
      <c r="E65" s="29">
        <f si="6" t="shared"/>
        <v>0</v>
      </c>
      <c r="F65" s="273">
        <f si="7" t="shared"/>
        <v>0</v>
      </c>
      <c r="G65" s="302"/>
      <c r="H65" s="6"/>
    </row>
    <row r="66" spans="1:8" x14ac:dyDescent="0.2">
      <c r="A66" s="64" t="s">
        <v>27</v>
      </c>
      <c r="B66" s="27">
        <v>7</v>
      </c>
      <c r="C66" s="27">
        <v>1</v>
      </c>
      <c r="D66" s="231"/>
      <c r="E66" s="29">
        <f si="6" t="shared"/>
        <v>0</v>
      </c>
      <c r="F66" s="273">
        <f si="7" t="shared"/>
        <v>0</v>
      </c>
      <c r="G66" s="302"/>
      <c r="H66" s="6"/>
    </row>
    <row ht="15" r="67" spans="1:8" thickBot="1" x14ac:dyDescent="0.25">
      <c r="A67" s="64" t="s">
        <v>54</v>
      </c>
      <c r="B67" s="27">
        <v>7</v>
      </c>
      <c r="C67" s="27">
        <v>2</v>
      </c>
      <c r="D67" s="231"/>
      <c r="E67" s="98">
        <f si="6" t="shared"/>
        <v>0</v>
      </c>
      <c r="F67" s="273">
        <f si="7" t="shared"/>
        <v>0</v>
      </c>
      <c r="G67" s="302"/>
      <c r="H67" s="6"/>
    </row>
    <row ht="15" r="68" spans="1:8" thickBot="1" x14ac:dyDescent="0.25">
      <c r="A68" s="30" t="s">
        <v>59</v>
      </c>
      <c r="B68" s="31">
        <f>SUM(B59:B67)</f>
        <v>52</v>
      </c>
      <c r="C68" s="229">
        <f>SUM(C59:C67)</f>
        <v>15</v>
      </c>
      <c r="D68" s="238"/>
      <c r="E68" s="237">
        <f>SUM(E59:E67)</f>
        <v>0</v>
      </c>
      <c r="F68" s="266"/>
      <c r="G68" s="302"/>
      <c r="H68" s="6"/>
    </row>
    <row r="69" spans="1:8" x14ac:dyDescent="0.2">
      <c r="A69" s="32" t="s">
        <v>4</v>
      </c>
      <c r="B69" s="223"/>
      <c r="C69" s="223"/>
      <c r="D69" s="224"/>
      <c r="E69" s="225"/>
      <c r="F69" s="279"/>
      <c r="G69" s="302"/>
      <c r="H69" s="6"/>
    </row>
    <row r="70" spans="1:8" x14ac:dyDescent="0.2">
      <c r="A70" s="80" t="s">
        <v>21</v>
      </c>
      <c r="B70" s="81">
        <v>1</v>
      </c>
      <c r="C70" s="81">
        <v>2</v>
      </c>
      <c r="D70" s="235"/>
      <c r="E70" s="24">
        <f si="6" t="shared"/>
        <v>0</v>
      </c>
      <c r="F70" s="280">
        <f>D70*C70</f>
        <v>0</v>
      </c>
      <c r="G70" s="302"/>
      <c r="H70" s="6"/>
    </row>
    <row r="71" spans="1:8" x14ac:dyDescent="0.2">
      <c r="A71" s="80" t="s">
        <v>22</v>
      </c>
      <c r="B71" s="81">
        <v>1</v>
      </c>
      <c r="C71" s="81">
        <v>1</v>
      </c>
      <c r="D71" s="235"/>
      <c r="E71" s="24">
        <f si="6" t="shared"/>
        <v>0</v>
      </c>
      <c r="F71" s="280">
        <f ref="F71:F72" si="8" t="shared">D71*C71</f>
        <v>0</v>
      </c>
      <c r="G71" s="302"/>
      <c r="H71" s="6"/>
    </row>
    <row ht="15" r="72" spans="1:8" thickBot="1" x14ac:dyDescent="0.25">
      <c r="A72" s="80" t="s">
        <v>75</v>
      </c>
      <c r="B72" s="81">
        <v>1</v>
      </c>
      <c r="C72" s="81">
        <v>1</v>
      </c>
      <c r="D72" s="235"/>
      <c r="E72" s="243">
        <f si="6" t="shared"/>
        <v>0</v>
      </c>
      <c r="F72" s="280">
        <f si="8" t="shared"/>
        <v>0</v>
      </c>
      <c r="G72" s="302"/>
      <c r="H72" s="6"/>
    </row>
    <row ht="15" r="73" spans="1:8" thickBot="1" x14ac:dyDescent="0.25">
      <c r="A73" s="37" t="s">
        <v>59</v>
      </c>
      <c r="B73" s="38">
        <f>SUM(B70:B72)</f>
        <v>3</v>
      </c>
      <c r="C73" s="228">
        <f>SUM(C70:C72)</f>
        <v>4</v>
      </c>
      <c r="D73" s="242"/>
      <c r="E73" s="244">
        <f>SUM(E70:E72)</f>
        <v>0</v>
      </c>
      <c r="F73" s="265"/>
      <c r="G73" s="302"/>
      <c r="H73" s="6"/>
    </row>
    <row r="74" spans="1:8" x14ac:dyDescent="0.2">
      <c r="A74" s="82" t="s">
        <v>5</v>
      </c>
      <c r="B74" s="223"/>
      <c r="C74" s="223"/>
      <c r="D74" s="224"/>
      <c r="E74" s="225"/>
      <c r="F74" s="279"/>
      <c r="G74" s="302"/>
      <c r="H74" s="6"/>
    </row>
    <row ht="15" r="75" spans="1:8" thickBot="1" x14ac:dyDescent="0.25">
      <c r="A75" s="85" t="s">
        <v>20</v>
      </c>
      <c r="B75" s="52">
        <v>2</v>
      </c>
      <c r="C75" s="52">
        <v>2</v>
      </c>
      <c r="D75" s="234"/>
      <c r="E75" s="245">
        <f si="6" t="shared"/>
        <v>0</v>
      </c>
      <c r="F75" s="281">
        <f>D75*C75</f>
        <v>0</v>
      </c>
      <c r="G75" s="302"/>
      <c r="H75" s="6"/>
    </row>
    <row ht="15" r="76" spans="1:8" thickBot="1" x14ac:dyDescent="0.25">
      <c r="A76" s="49" t="s">
        <v>59</v>
      </c>
      <c r="B76" s="87">
        <f>SUM(B75)</f>
        <v>2</v>
      </c>
      <c r="C76" s="228">
        <f>SUM(C75)</f>
        <v>2</v>
      </c>
      <c r="D76" s="242"/>
      <c r="E76" s="246">
        <f ref="E76" si="9" t="shared">SUM(E75)</f>
        <v>0</v>
      </c>
      <c r="F76" s="265"/>
      <c r="G76" s="302"/>
      <c r="H76" s="6"/>
    </row>
    <row r="77" spans="1:8" x14ac:dyDescent="0.2">
      <c r="A77" s="67" t="s">
        <v>73</v>
      </c>
      <c r="B77" s="226"/>
      <c r="C77" s="226"/>
      <c r="D77" s="226"/>
      <c r="E77" s="227"/>
      <c r="F77" s="282"/>
      <c r="G77" s="302"/>
      <c r="H77" s="6"/>
    </row>
    <row r="78" spans="1:8" x14ac:dyDescent="0.2">
      <c r="A78" s="71" t="s">
        <v>20</v>
      </c>
      <c r="B78" s="21">
        <v>2</v>
      </c>
      <c r="C78" s="21">
        <v>2</v>
      </c>
      <c r="D78" s="233"/>
      <c r="E78" s="19">
        <f si="6" t="shared"/>
        <v>0</v>
      </c>
      <c r="F78" s="275">
        <f>D78*C78</f>
        <v>0</v>
      </c>
      <c r="G78" s="302"/>
      <c r="H78" s="6"/>
    </row>
    <row r="79" spans="1:8" x14ac:dyDescent="0.2">
      <c r="A79" s="71" t="s">
        <v>21</v>
      </c>
      <c r="B79" s="21">
        <v>2</v>
      </c>
      <c r="C79" s="21">
        <v>2</v>
      </c>
      <c r="D79" s="233"/>
      <c r="E79" s="19">
        <f si="6" t="shared"/>
        <v>0</v>
      </c>
      <c r="F79" s="275">
        <f ref="F79:F84" si="10" t="shared">D79*C79</f>
        <v>0</v>
      </c>
      <c r="G79" s="302"/>
      <c r="H79" s="6"/>
    </row>
    <row r="80" spans="1:8" x14ac:dyDescent="0.2">
      <c r="A80" s="71" t="s">
        <v>22</v>
      </c>
      <c r="B80" s="21">
        <v>4</v>
      </c>
      <c r="C80" s="21">
        <v>1</v>
      </c>
      <c r="D80" s="233"/>
      <c r="E80" s="19">
        <f si="6" t="shared"/>
        <v>0</v>
      </c>
      <c r="F80" s="275">
        <f si="10" t="shared"/>
        <v>0</v>
      </c>
      <c r="G80" s="302"/>
      <c r="H80" s="6"/>
    </row>
    <row r="81" spans="1:8" x14ac:dyDescent="0.2">
      <c r="A81" s="71" t="s">
        <v>23</v>
      </c>
      <c r="B81" s="21">
        <v>2</v>
      </c>
      <c r="C81" s="21">
        <v>2</v>
      </c>
      <c r="D81" s="233"/>
      <c r="E81" s="19">
        <f si="6" t="shared"/>
        <v>0</v>
      </c>
      <c r="F81" s="275">
        <f si="10" t="shared"/>
        <v>0</v>
      </c>
      <c r="G81" s="302"/>
      <c r="H81" s="6"/>
    </row>
    <row r="82" spans="1:8" x14ac:dyDescent="0.2">
      <c r="A82" s="71" t="s">
        <v>25</v>
      </c>
      <c r="B82" s="21">
        <v>1</v>
      </c>
      <c r="C82" s="21">
        <v>2</v>
      </c>
      <c r="D82" s="233"/>
      <c r="E82" s="19">
        <f si="6" t="shared"/>
        <v>0</v>
      </c>
      <c r="F82" s="275">
        <f si="10" t="shared"/>
        <v>0</v>
      </c>
      <c r="G82" s="302"/>
      <c r="H82" s="6"/>
    </row>
    <row r="83" spans="1:8" x14ac:dyDescent="0.2">
      <c r="A83" s="71" t="s">
        <v>27</v>
      </c>
      <c r="B83" s="21">
        <v>1</v>
      </c>
      <c r="C83" s="21">
        <v>1</v>
      </c>
      <c r="D83" s="233"/>
      <c r="E83" s="19">
        <f si="6" t="shared"/>
        <v>0</v>
      </c>
      <c r="F83" s="275">
        <f si="10" t="shared"/>
        <v>0</v>
      </c>
      <c r="G83" s="302"/>
      <c r="H83" s="6"/>
    </row>
    <row ht="15" r="84" spans="1:8" thickBot="1" x14ac:dyDescent="0.25">
      <c r="A84" s="71" t="s">
        <v>54</v>
      </c>
      <c r="B84" s="21">
        <v>1</v>
      </c>
      <c r="C84" s="21">
        <v>2</v>
      </c>
      <c r="D84" s="233"/>
      <c r="E84" s="239">
        <f si="6" t="shared"/>
        <v>0</v>
      </c>
      <c r="F84" s="275">
        <f si="10" t="shared"/>
        <v>0</v>
      </c>
      <c r="G84" s="302"/>
      <c r="H84" s="6"/>
    </row>
    <row ht="15" r="85" spans="1:8" thickBot="1" x14ac:dyDescent="0.25">
      <c r="A85" s="42" t="s">
        <v>59</v>
      </c>
      <c r="B85" s="43">
        <f>SUM(B78:B84)</f>
        <v>13</v>
      </c>
      <c r="C85" s="228">
        <f>SUM(C78:C84)</f>
        <v>12</v>
      </c>
      <c r="D85" s="242"/>
      <c r="E85" s="241">
        <f>SUM(E78:E84)</f>
        <v>0</v>
      </c>
      <c r="F85" s="265"/>
      <c r="G85" s="303"/>
      <c r="H85" s="6"/>
    </row>
    <row ht="15" r="86" spans="1:8" thickBot="1" x14ac:dyDescent="0.25">
      <c r="A86" s="93" t="s">
        <v>58</v>
      </c>
      <c r="B86" s="253">
        <f>B68+B73+B76+B85</f>
        <v>70</v>
      </c>
      <c r="C86" s="253">
        <f>C68+C73+C76+C85</f>
        <v>33</v>
      </c>
      <c r="D86" s="94"/>
      <c r="E86" s="240">
        <f>E68+E73+E76+E85</f>
        <v>0</v>
      </c>
      <c r="F86" s="285"/>
      <c r="G86" s="258">
        <v>290958</v>
      </c>
      <c r="H86" s="6"/>
    </row>
    <row customHeight="1" ht="7.5" r="87" spans="1:8" thickBot="1" x14ac:dyDescent="0.25">
      <c r="A87" s="100"/>
      <c r="B87" s="101"/>
      <c r="C87" s="101"/>
      <c r="D87" s="101"/>
      <c r="E87" s="108"/>
      <c r="F87" s="286"/>
      <c r="G87" s="299"/>
      <c r="H87" s="6"/>
    </row>
    <row ht="15" r="88" spans="1:8" thickBot="1" x14ac:dyDescent="0.25">
      <c r="A88" s="310" t="s">
        <v>65</v>
      </c>
      <c r="B88" s="311"/>
      <c r="C88" s="311"/>
      <c r="D88" s="311"/>
      <c r="E88" s="311"/>
      <c r="F88" s="312"/>
      <c r="G88" s="300"/>
      <c r="H88" s="6"/>
    </row>
    <row customFormat="1" r="89" s="1" spans="1:8" x14ac:dyDescent="0.2">
      <c r="A89" s="91" t="s">
        <v>0</v>
      </c>
      <c r="B89" s="92" t="s">
        <v>1</v>
      </c>
      <c r="C89" s="259" t="s">
        <v>146</v>
      </c>
      <c r="D89" s="117" t="s">
        <v>77</v>
      </c>
      <c r="E89" s="118" t="s">
        <v>78</v>
      </c>
      <c r="F89" s="271" t="s">
        <v>60</v>
      </c>
      <c r="G89" s="298" t="s">
        <v>145</v>
      </c>
      <c r="H89" s="5"/>
    </row>
    <row r="90" spans="1:8" x14ac:dyDescent="0.2">
      <c r="A90" s="26" t="s">
        <v>3</v>
      </c>
      <c r="B90" s="220"/>
      <c r="C90" s="220"/>
      <c r="D90" s="221"/>
      <c r="E90" s="222"/>
      <c r="F90" s="272"/>
      <c r="G90" s="301"/>
      <c r="H90" s="6"/>
    </row>
    <row r="91" spans="1:8" x14ac:dyDescent="0.2">
      <c r="A91" s="64" t="s">
        <v>28</v>
      </c>
      <c r="B91" s="27">
        <v>12</v>
      </c>
      <c r="C91" s="27">
        <v>2</v>
      </c>
      <c r="D91" s="231"/>
      <c r="E91" s="29">
        <f ref="E91:E133" si="11" t="shared">B91*C91*D91</f>
        <v>0</v>
      </c>
      <c r="F91" s="273">
        <f>D91*C91</f>
        <v>0</v>
      </c>
      <c r="G91" s="302"/>
      <c r="H91" s="6"/>
    </row>
    <row r="92" spans="1:8" x14ac:dyDescent="0.2">
      <c r="A92" s="64" t="s">
        <v>29</v>
      </c>
      <c r="B92" s="27">
        <v>17</v>
      </c>
      <c r="C92" s="27">
        <v>1</v>
      </c>
      <c r="D92" s="231"/>
      <c r="E92" s="29">
        <f si="11" t="shared"/>
        <v>0</v>
      </c>
      <c r="F92" s="273">
        <f ref="F92:F96" si="12" t="shared">D92*C92</f>
        <v>0</v>
      </c>
      <c r="G92" s="302"/>
      <c r="H92" s="6"/>
    </row>
    <row r="93" spans="1:8" x14ac:dyDescent="0.2">
      <c r="A93" s="64" t="s">
        <v>30</v>
      </c>
      <c r="B93" s="27">
        <v>17</v>
      </c>
      <c r="C93" s="27">
        <v>7</v>
      </c>
      <c r="D93" s="231"/>
      <c r="E93" s="29">
        <f si="11" t="shared"/>
        <v>0</v>
      </c>
      <c r="F93" s="273">
        <f si="12" t="shared"/>
        <v>0</v>
      </c>
      <c r="G93" s="302"/>
      <c r="H93" s="6"/>
    </row>
    <row customFormat="1" r="94" s="1" spans="1:8" x14ac:dyDescent="0.2">
      <c r="A94" s="64" t="s">
        <v>31</v>
      </c>
      <c r="B94" s="27">
        <v>6</v>
      </c>
      <c r="C94" s="27">
        <v>2</v>
      </c>
      <c r="D94" s="231"/>
      <c r="E94" s="29">
        <f si="11" t="shared"/>
        <v>0</v>
      </c>
      <c r="F94" s="273">
        <f si="12" t="shared"/>
        <v>0</v>
      </c>
      <c r="G94" s="302"/>
      <c r="H94" s="5"/>
    </row>
    <row customFormat="1" r="95" s="1" spans="1:8" x14ac:dyDescent="0.2">
      <c r="A95" s="64" t="s">
        <v>33</v>
      </c>
      <c r="B95" s="27">
        <v>1</v>
      </c>
      <c r="C95" s="27">
        <v>19</v>
      </c>
      <c r="D95" s="231"/>
      <c r="E95" s="29">
        <f si="11" t="shared"/>
        <v>0</v>
      </c>
      <c r="F95" s="273">
        <f si="12" t="shared"/>
        <v>0</v>
      </c>
      <c r="G95" s="302"/>
      <c r="H95" s="5"/>
    </row>
    <row customFormat="1" ht="15" r="96" s="1" spans="1:8" thickBot="1" x14ac:dyDescent="0.25">
      <c r="A96" s="64" t="s">
        <v>32</v>
      </c>
      <c r="B96" s="27">
        <v>12</v>
      </c>
      <c r="C96" s="27">
        <v>2</v>
      </c>
      <c r="D96" s="231"/>
      <c r="E96" s="98">
        <f si="11" t="shared"/>
        <v>0</v>
      </c>
      <c r="F96" s="273">
        <f si="12" t="shared"/>
        <v>0</v>
      </c>
      <c r="G96" s="302"/>
      <c r="H96" s="5"/>
    </row>
    <row customFormat="1" ht="15" r="97" s="1" spans="1:8" thickBot="1" x14ac:dyDescent="0.25">
      <c r="A97" s="30" t="s">
        <v>59</v>
      </c>
      <c r="B97" s="31">
        <f>SUM(B91:B96)</f>
        <v>65</v>
      </c>
      <c r="C97" s="229">
        <f>SUM(C91:C96)</f>
        <v>33</v>
      </c>
      <c r="D97" s="238"/>
      <c r="E97" s="237">
        <f>SUM(E91:E96)</f>
        <v>0</v>
      </c>
      <c r="F97" s="266"/>
      <c r="G97" s="302"/>
      <c r="H97" s="5"/>
    </row>
    <row r="98" spans="1:8" x14ac:dyDescent="0.2">
      <c r="A98" s="32" t="s">
        <v>4</v>
      </c>
      <c r="B98" s="223"/>
      <c r="C98" s="223"/>
      <c r="D98" s="224"/>
      <c r="E98" s="225"/>
      <c r="F98" s="279"/>
      <c r="G98" s="302"/>
      <c r="H98" s="6"/>
    </row>
    <row r="99" spans="1:8" x14ac:dyDescent="0.2">
      <c r="A99" s="80" t="s">
        <v>28</v>
      </c>
      <c r="B99" s="81">
        <v>2</v>
      </c>
      <c r="C99" s="81">
        <v>2</v>
      </c>
      <c r="D99" s="235"/>
      <c r="E99" s="24">
        <f si="11" t="shared"/>
        <v>0</v>
      </c>
      <c r="F99" s="280">
        <f>D99*C99</f>
        <v>0</v>
      </c>
      <c r="G99" s="302"/>
      <c r="H99" s="6"/>
    </row>
    <row r="100" spans="1:8" x14ac:dyDescent="0.2">
      <c r="A100" s="80" t="s">
        <v>29</v>
      </c>
      <c r="B100" s="81">
        <v>3</v>
      </c>
      <c r="C100" s="81">
        <v>1</v>
      </c>
      <c r="D100" s="235"/>
      <c r="E100" s="24">
        <f si="11" t="shared"/>
        <v>0</v>
      </c>
      <c r="F100" s="280">
        <f ref="F100:F104" si="13" t="shared">D100*C100</f>
        <v>0</v>
      </c>
      <c r="G100" s="302"/>
      <c r="H100" s="6"/>
    </row>
    <row r="101" spans="1:8" x14ac:dyDescent="0.2">
      <c r="A101" s="80" t="s">
        <v>30</v>
      </c>
      <c r="B101" s="81">
        <v>20</v>
      </c>
      <c r="C101" s="81">
        <v>7</v>
      </c>
      <c r="D101" s="235"/>
      <c r="E101" s="24">
        <f si="11" t="shared"/>
        <v>0</v>
      </c>
      <c r="F101" s="280">
        <f si="13" t="shared"/>
        <v>0</v>
      </c>
      <c r="G101" s="302"/>
      <c r="H101" s="6"/>
    </row>
    <row r="102" spans="1:8" x14ac:dyDescent="0.2">
      <c r="A102" s="80" t="s">
        <v>32</v>
      </c>
      <c r="B102" s="81">
        <v>4</v>
      </c>
      <c r="C102" s="81">
        <v>2</v>
      </c>
      <c r="D102" s="235"/>
      <c r="E102" s="24">
        <f si="11" t="shared"/>
        <v>0</v>
      </c>
      <c r="F102" s="280">
        <f si="13" t="shared"/>
        <v>0</v>
      </c>
      <c r="G102" s="302"/>
      <c r="H102" s="6"/>
    </row>
    <row r="103" spans="1:8" x14ac:dyDescent="0.2">
      <c r="A103" s="80" t="s">
        <v>33</v>
      </c>
      <c r="B103" s="81">
        <v>4</v>
      </c>
      <c r="C103" s="81">
        <v>19</v>
      </c>
      <c r="D103" s="235"/>
      <c r="E103" s="24">
        <f si="11" t="shared"/>
        <v>0</v>
      </c>
      <c r="F103" s="280">
        <f si="13" t="shared"/>
        <v>0</v>
      </c>
      <c r="G103" s="302"/>
      <c r="H103" s="6"/>
    </row>
    <row customHeight="1" ht="15.75" r="104" spans="1:8" thickBot="1" x14ac:dyDescent="0.25">
      <c r="A104" s="80" t="s">
        <v>34</v>
      </c>
      <c r="B104" s="81">
        <v>22</v>
      </c>
      <c r="C104" s="81">
        <v>9</v>
      </c>
      <c r="D104" s="235"/>
      <c r="E104" s="243">
        <f si="11" t="shared"/>
        <v>0</v>
      </c>
      <c r="F104" s="280">
        <f si="13" t="shared"/>
        <v>0</v>
      </c>
      <c r="G104" s="302"/>
      <c r="H104" s="6"/>
    </row>
    <row ht="15" r="105" spans="1:8" thickBot="1" x14ac:dyDescent="0.25">
      <c r="A105" s="37" t="s">
        <v>59</v>
      </c>
      <c r="B105" s="38">
        <f>SUM(B99:B104)</f>
        <v>55</v>
      </c>
      <c r="C105" s="229">
        <f>SUM(C99:C104)</f>
        <v>40</v>
      </c>
      <c r="D105" s="242"/>
      <c r="E105" s="244">
        <f>SUM(E99:E104)</f>
        <v>0</v>
      </c>
      <c r="F105" s="265"/>
      <c r="G105" s="302"/>
      <c r="H105" s="6"/>
    </row>
    <row r="106" spans="1:8" x14ac:dyDescent="0.2">
      <c r="A106" s="82" t="s">
        <v>5</v>
      </c>
      <c r="B106" s="223"/>
      <c r="C106" s="223"/>
      <c r="D106" s="224"/>
      <c r="E106" s="225"/>
      <c r="F106" s="279"/>
      <c r="G106" s="302"/>
      <c r="H106" s="6"/>
    </row>
    <row r="107" spans="1:8" x14ac:dyDescent="0.2">
      <c r="A107" s="85" t="s">
        <v>35</v>
      </c>
      <c r="B107" s="52">
        <v>9</v>
      </c>
      <c r="C107" s="52">
        <v>15</v>
      </c>
      <c r="D107" s="234"/>
      <c r="E107" s="53">
        <f si="11" t="shared"/>
        <v>0</v>
      </c>
      <c r="F107" s="281">
        <f>D107*C107</f>
        <v>0</v>
      </c>
      <c r="G107" s="302"/>
      <c r="H107" s="6"/>
    </row>
    <row r="108" spans="1:8" x14ac:dyDescent="0.2">
      <c r="A108" s="58" t="s">
        <v>36</v>
      </c>
      <c r="B108" s="52">
        <v>5</v>
      </c>
      <c r="C108" s="52">
        <v>1</v>
      </c>
      <c r="D108" s="234"/>
      <c r="E108" s="53">
        <f si="11" t="shared"/>
        <v>0</v>
      </c>
      <c r="F108" s="281">
        <f ref="F108:F116" si="14" t="shared">D108*C108</f>
        <v>0</v>
      </c>
      <c r="G108" s="302"/>
      <c r="H108" s="6"/>
    </row>
    <row r="109" spans="1:8" x14ac:dyDescent="0.2">
      <c r="A109" s="58" t="s">
        <v>44</v>
      </c>
      <c r="B109" s="52">
        <v>28</v>
      </c>
      <c r="C109" s="52">
        <v>3</v>
      </c>
      <c r="D109" s="234"/>
      <c r="E109" s="53">
        <f si="11" t="shared"/>
        <v>0</v>
      </c>
      <c r="F109" s="281">
        <f si="14" t="shared"/>
        <v>0</v>
      </c>
      <c r="G109" s="302"/>
      <c r="H109" s="6"/>
    </row>
    <row r="110" spans="1:8" x14ac:dyDescent="0.2">
      <c r="A110" s="58" t="s">
        <v>37</v>
      </c>
      <c r="B110" s="52">
        <v>10</v>
      </c>
      <c r="C110" s="52">
        <v>4</v>
      </c>
      <c r="D110" s="234"/>
      <c r="E110" s="53">
        <f si="11" t="shared"/>
        <v>0</v>
      </c>
      <c r="F110" s="281">
        <f si="14" t="shared"/>
        <v>0</v>
      </c>
      <c r="G110" s="302"/>
      <c r="H110" s="6"/>
    </row>
    <row r="111" spans="1:8" x14ac:dyDescent="0.2">
      <c r="A111" s="58" t="s">
        <v>39</v>
      </c>
      <c r="B111" s="52">
        <v>2</v>
      </c>
      <c r="C111" s="52">
        <v>7</v>
      </c>
      <c r="D111" s="234"/>
      <c r="E111" s="53">
        <f si="11" t="shared"/>
        <v>0</v>
      </c>
      <c r="F111" s="281">
        <f si="14" t="shared"/>
        <v>0</v>
      </c>
      <c r="G111" s="302"/>
      <c r="H111" s="6"/>
    </row>
    <row r="112" spans="1:8" x14ac:dyDescent="0.2">
      <c r="A112" s="58" t="s">
        <v>38</v>
      </c>
      <c r="B112" s="52">
        <v>2</v>
      </c>
      <c r="C112" s="52">
        <v>1</v>
      </c>
      <c r="D112" s="234"/>
      <c r="E112" s="53">
        <f si="11" t="shared"/>
        <v>0</v>
      </c>
      <c r="F112" s="281">
        <f si="14" t="shared"/>
        <v>0</v>
      </c>
      <c r="G112" s="302"/>
      <c r="H112" s="6"/>
    </row>
    <row r="113" spans="1:8" x14ac:dyDescent="0.2">
      <c r="A113" s="58" t="s">
        <v>40</v>
      </c>
      <c r="B113" s="52">
        <v>28</v>
      </c>
      <c r="C113" s="52">
        <v>10</v>
      </c>
      <c r="D113" s="234"/>
      <c r="E113" s="53">
        <f si="11" t="shared"/>
        <v>0</v>
      </c>
      <c r="F113" s="281">
        <f si="14" t="shared"/>
        <v>0</v>
      </c>
      <c r="G113" s="302"/>
      <c r="H113" s="6"/>
    </row>
    <row r="114" spans="1:8" x14ac:dyDescent="0.2">
      <c r="A114" s="58" t="s">
        <v>41</v>
      </c>
      <c r="B114" s="52">
        <v>28</v>
      </c>
      <c r="C114" s="52">
        <v>1</v>
      </c>
      <c r="D114" s="234"/>
      <c r="E114" s="53">
        <f si="11" t="shared"/>
        <v>0</v>
      </c>
      <c r="F114" s="281">
        <f si="14" t="shared"/>
        <v>0</v>
      </c>
      <c r="G114" s="302"/>
      <c r="H114" s="6"/>
    </row>
    <row customHeight="1" ht="29.25" r="115" spans="1:8" x14ac:dyDescent="0.2">
      <c r="A115" s="95" t="s">
        <v>55</v>
      </c>
      <c r="B115" s="52">
        <v>4</v>
      </c>
      <c r="C115" s="52">
        <v>5</v>
      </c>
      <c r="D115" s="234"/>
      <c r="E115" s="53">
        <f si="11" t="shared"/>
        <v>0</v>
      </c>
      <c r="F115" s="281">
        <f si="14" t="shared"/>
        <v>0</v>
      </c>
      <c r="G115" s="302"/>
      <c r="H115" s="6"/>
    </row>
    <row ht="15.75" r="116" spans="1:8" thickBot="1" x14ac:dyDescent="0.3">
      <c r="A116" s="58" t="s">
        <v>74</v>
      </c>
      <c r="B116" s="52">
        <v>4</v>
      </c>
      <c r="C116" s="52">
        <v>2</v>
      </c>
      <c r="D116" s="234"/>
      <c r="E116" s="245">
        <f si="11" t="shared"/>
        <v>0</v>
      </c>
      <c r="F116" s="281">
        <f si="14" t="shared"/>
        <v>0</v>
      </c>
      <c r="G116" s="302"/>
      <c r="H116" s="6"/>
    </row>
    <row ht="15" r="117" spans="1:8" thickBot="1" x14ac:dyDescent="0.25">
      <c r="A117" s="49" t="s">
        <v>59</v>
      </c>
      <c r="B117" s="87">
        <f>SUM(B107:B116)</f>
        <v>120</v>
      </c>
      <c r="C117" s="228">
        <f>SUM(C107:C116)</f>
        <v>49</v>
      </c>
      <c r="D117" s="242"/>
      <c r="E117" s="246">
        <f>SUM(E107:E116)</f>
        <v>0</v>
      </c>
      <c r="F117" s="265"/>
      <c r="G117" s="302"/>
      <c r="H117" s="6"/>
    </row>
    <row r="118" spans="1:8" x14ac:dyDescent="0.2">
      <c r="A118" s="67" t="s">
        <v>73</v>
      </c>
      <c r="B118" s="226"/>
      <c r="C118" s="226"/>
      <c r="D118" s="226"/>
      <c r="E118" s="227"/>
      <c r="F118" s="282"/>
      <c r="G118" s="302"/>
      <c r="H118" s="6"/>
    </row>
    <row r="119" spans="1:8" x14ac:dyDescent="0.2">
      <c r="A119" s="71" t="s">
        <v>45</v>
      </c>
      <c r="B119" s="21">
        <v>8</v>
      </c>
      <c r="C119" s="21">
        <v>4</v>
      </c>
      <c r="D119" s="233"/>
      <c r="E119" s="19">
        <f si="11" t="shared"/>
        <v>0</v>
      </c>
      <c r="F119" s="275">
        <f>D119*C119</f>
        <v>0</v>
      </c>
      <c r="G119" s="302"/>
      <c r="H119" s="6"/>
    </row>
    <row r="120" spans="1:8" x14ac:dyDescent="0.2">
      <c r="A120" s="71" t="s">
        <v>46</v>
      </c>
      <c r="B120" s="21">
        <v>2</v>
      </c>
      <c r="C120" s="21">
        <v>4</v>
      </c>
      <c r="D120" s="233"/>
      <c r="E120" s="19">
        <f si="11" t="shared"/>
        <v>0</v>
      </c>
      <c r="F120" s="275">
        <f ref="F120:F133" si="15" t="shared">D120*C120</f>
        <v>0</v>
      </c>
      <c r="G120" s="302"/>
      <c r="H120" s="6"/>
    </row>
    <row r="121" spans="1:8" x14ac:dyDescent="0.2">
      <c r="A121" s="71" t="s">
        <v>47</v>
      </c>
      <c r="B121" s="21">
        <v>2</v>
      </c>
      <c r="C121" s="21">
        <v>6</v>
      </c>
      <c r="D121" s="233"/>
      <c r="E121" s="19">
        <f si="11" t="shared"/>
        <v>0</v>
      </c>
      <c r="F121" s="275">
        <f si="15" t="shared"/>
        <v>0</v>
      </c>
      <c r="G121" s="302"/>
      <c r="H121" s="6"/>
    </row>
    <row r="122" spans="1:8" x14ac:dyDescent="0.2">
      <c r="A122" s="71" t="s">
        <v>48</v>
      </c>
      <c r="B122" s="21">
        <v>7</v>
      </c>
      <c r="C122" s="21">
        <v>2</v>
      </c>
      <c r="D122" s="233"/>
      <c r="E122" s="19">
        <f si="11" t="shared"/>
        <v>0</v>
      </c>
      <c r="F122" s="275">
        <f si="15" t="shared"/>
        <v>0</v>
      </c>
      <c r="G122" s="302"/>
      <c r="H122" s="6"/>
    </row>
    <row r="123" spans="1:8" x14ac:dyDescent="0.2">
      <c r="A123" s="71" t="s">
        <v>49</v>
      </c>
      <c r="B123" s="21">
        <v>1</v>
      </c>
      <c r="C123" s="21">
        <v>5</v>
      </c>
      <c r="D123" s="233"/>
      <c r="E123" s="19">
        <f si="11" t="shared"/>
        <v>0</v>
      </c>
      <c r="F123" s="275">
        <f si="15" t="shared"/>
        <v>0</v>
      </c>
      <c r="G123" s="302"/>
      <c r="H123" s="6"/>
    </row>
    <row r="124" spans="1:8" x14ac:dyDescent="0.2">
      <c r="A124" s="71" t="s">
        <v>50</v>
      </c>
      <c r="B124" s="21">
        <v>6</v>
      </c>
      <c r="C124" s="21">
        <v>2</v>
      </c>
      <c r="D124" s="233"/>
      <c r="E124" s="19">
        <f si="11" t="shared"/>
        <v>0</v>
      </c>
      <c r="F124" s="275">
        <f si="15" t="shared"/>
        <v>0</v>
      </c>
      <c r="G124" s="302"/>
      <c r="H124" s="6"/>
    </row>
    <row r="125" spans="1:8" x14ac:dyDescent="0.2">
      <c r="A125" s="71" t="s">
        <v>51</v>
      </c>
      <c r="B125" s="21">
        <v>1</v>
      </c>
      <c r="C125" s="21">
        <v>5</v>
      </c>
      <c r="D125" s="233"/>
      <c r="E125" s="19">
        <f si="11" t="shared"/>
        <v>0</v>
      </c>
      <c r="F125" s="275">
        <f si="15" t="shared"/>
        <v>0</v>
      </c>
      <c r="G125" s="302"/>
      <c r="H125" s="6"/>
    </row>
    <row r="126" spans="1:8" x14ac:dyDescent="0.2">
      <c r="A126" s="71" t="s">
        <v>52</v>
      </c>
      <c r="B126" s="21">
        <v>6</v>
      </c>
      <c r="C126" s="21">
        <v>2</v>
      </c>
      <c r="D126" s="233"/>
      <c r="E126" s="19">
        <f si="11" t="shared"/>
        <v>0</v>
      </c>
      <c r="F126" s="275">
        <f si="15" t="shared"/>
        <v>0</v>
      </c>
      <c r="G126" s="302"/>
      <c r="H126" s="6"/>
    </row>
    <row r="127" spans="1:8" x14ac:dyDescent="0.2">
      <c r="A127" s="71" t="s">
        <v>28</v>
      </c>
      <c r="B127" s="21">
        <v>1</v>
      </c>
      <c r="C127" s="21">
        <v>2</v>
      </c>
      <c r="D127" s="233"/>
      <c r="E127" s="19">
        <f si="11" t="shared"/>
        <v>0</v>
      </c>
      <c r="F127" s="275">
        <f si="15" t="shared"/>
        <v>0</v>
      </c>
      <c r="G127" s="302"/>
      <c r="H127" s="6"/>
    </row>
    <row r="128" spans="1:8" x14ac:dyDescent="0.2">
      <c r="A128" s="71" t="s">
        <v>31</v>
      </c>
      <c r="B128" s="21">
        <v>4</v>
      </c>
      <c r="C128" s="21">
        <v>2</v>
      </c>
      <c r="D128" s="233"/>
      <c r="E128" s="19">
        <f si="11" t="shared"/>
        <v>0</v>
      </c>
      <c r="F128" s="275">
        <f si="15" t="shared"/>
        <v>0</v>
      </c>
      <c r="G128" s="302"/>
      <c r="H128" s="6"/>
    </row>
    <row r="129" spans="1:8" x14ac:dyDescent="0.2">
      <c r="A129" s="71" t="s">
        <v>32</v>
      </c>
      <c r="B129" s="21">
        <v>4</v>
      </c>
      <c r="C129" s="21">
        <v>2</v>
      </c>
      <c r="D129" s="233"/>
      <c r="E129" s="19">
        <f si="11" t="shared"/>
        <v>0</v>
      </c>
      <c r="F129" s="275">
        <f si="15" t="shared"/>
        <v>0</v>
      </c>
      <c r="G129" s="302"/>
      <c r="H129" s="6"/>
    </row>
    <row r="130" spans="1:8" x14ac:dyDescent="0.2">
      <c r="A130" s="71" t="s">
        <v>42</v>
      </c>
      <c r="B130" s="21">
        <v>1</v>
      </c>
      <c r="C130" s="21">
        <v>2</v>
      </c>
      <c r="D130" s="233"/>
      <c r="E130" s="19">
        <f si="11" t="shared"/>
        <v>0</v>
      </c>
      <c r="F130" s="275">
        <f si="15" t="shared"/>
        <v>0</v>
      </c>
      <c r="G130" s="302"/>
      <c r="H130" s="6"/>
    </row>
    <row r="131" spans="1:8" x14ac:dyDescent="0.2">
      <c r="A131" s="71" t="s">
        <v>53</v>
      </c>
      <c r="B131" s="21">
        <v>5</v>
      </c>
      <c r="C131" s="21">
        <v>1</v>
      </c>
      <c r="D131" s="233"/>
      <c r="E131" s="19">
        <f si="11" t="shared"/>
        <v>0</v>
      </c>
      <c r="F131" s="275">
        <f si="15" t="shared"/>
        <v>0</v>
      </c>
      <c r="G131" s="302"/>
      <c r="H131" s="6"/>
    </row>
    <row r="132" spans="1:8" x14ac:dyDescent="0.2">
      <c r="A132" s="71" t="s">
        <v>43</v>
      </c>
      <c r="B132" s="21">
        <v>1</v>
      </c>
      <c r="C132" s="21">
        <v>2</v>
      </c>
      <c r="D132" s="233"/>
      <c r="E132" s="19">
        <f si="11" t="shared"/>
        <v>0</v>
      </c>
      <c r="F132" s="275">
        <f si="15" t="shared"/>
        <v>0</v>
      </c>
      <c r="G132" s="302"/>
      <c r="H132" s="6"/>
    </row>
    <row ht="15" r="133" spans="1:8" thickBot="1" x14ac:dyDescent="0.25">
      <c r="A133" s="71" t="s">
        <v>56</v>
      </c>
      <c r="B133" s="21">
        <v>5</v>
      </c>
      <c r="C133" s="21">
        <v>1</v>
      </c>
      <c r="D133" s="233"/>
      <c r="E133" s="239">
        <f si="11" t="shared"/>
        <v>0</v>
      </c>
      <c r="F133" s="275">
        <f si="15" t="shared"/>
        <v>0</v>
      </c>
      <c r="G133" s="302"/>
      <c r="H133" s="6"/>
    </row>
    <row ht="15" r="134" spans="1:8" thickBot="1" x14ac:dyDescent="0.25">
      <c r="A134" s="42" t="s">
        <v>59</v>
      </c>
      <c r="B134" s="43">
        <f>SUM(B119:B133)</f>
        <v>54</v>
      </c>
      <c r="C134" s="228">
        <f>SUM(C119:C133)</f>
        <v>42</v>
      </c>
      <c r="D134" s="242"/>
      <c r="E134" s="241">
        <f>SUM(E119:E133)</f>
        <v>0</v>
      </c>
      <c r="F134" s="265"/>
      <c r="G134" s="303"/>
      <c r="H134" s="6"/>
    </row>
    <row ht="15" r="135" spans="1:8" thickBot="1" x14ac:dyDescent="0.25">
      <c r="A135" s="93" t="s">
        <v>58</v>
      </c>
      <c r="B135" s="253">
        <f>B97+B105+B117+B134</f>
        <v>294</v>
      </c>
      <c r="C135" s="253">
        <f>C97+C105+C117+C134</f>
        <v>164</v>
      </c>
      <c r="D135" s="94"/>
      <c r="E135" s="240">
        <f>E97+E105+E117+E134</f>
        <v>0</v>
      </c>
      <c r="F135" s="285"/>
      <c r="G135" s="258">
        <v>1198979</v>
      </c>
      <c r="H135" s="6"/>
    </row>
    <row customHeight="1" ht="5.25" r="136" spans="1:8" thickBot="1" x14ac:dyDescent="0.25">
      <c r="A136" s="100"/>
      <c r="B136" s="101"/>
      <c r="C136" s="101"/>
      <c r="D136" s="101"/>
      <c r="E136" s="108"/>
      <c r="F136" s="286"/>
      <c r="G136" s="299"/>
      <c r="H136" s="6"/>
    </row>
    <row ht="15" r="137" spans="1:8" thickBot="1" x14ac:dyDescent="0.25">
      <c r="A137" s="310" t="s">
        <v>66</v>
      </c>
      <c r="B137" s="311"/>
      <c r="C137" s="311"/>
      <c r="D137" s="311"/>
      <c r="E137" s="311"/>
      <c r="F137" s="312"/>
      <c r="G137" s="300"/>
      <c r="H137" s="6"/>
    </row>
    <row r="138" spans="1:8" x14ac:dyDescent="0.2">
      <c r="A138" s="91" t="s">
        <v>0</v>
      </c>
      <c r="B138" s="92" t="s">
        <v>1</v>
      </c>
      <c r="C138" s="259" t="s">
        <v>146</v>
      </c>
      <c r="D138" s="117" t="s">
        <v>77</v>
      </c>
      <c r="E138" s="118" t="s">
        <v>78</v>
      </c>
      <c r="F138" s="271" t="s">
        <v>60</v>
      </c>
      <c r="G138" s="298" t="s">
        <v>145</v>
      </c>
      <c r="H138" s="6"/>
    </row>
    <row r="139" spans="1:8" x14ac:dyDescent="0.2">
      <c r="A139" s="26" t="s">
        <v>3</v>
      </c>
      <c r="B139" s="220"/>
      <c r="C139" s="220"/>
      <c r="D139" s="221"/>
      <c r="E139" s="222"/>
      <c r="F139" s="272"/>
      <c r="G139" s="301"/>
      <c r="H139" s="6"/>
    </row>
    <row ht="15" r="140" spans="1:8" thickBot="1" x14ac:dyDescent="0.25">
      <c r="A140" s="96" t="s">
        <v>67</v>
      </c>
      <c r="B140" s="97">
        <v>31</v>
      </c>
      <c r="C140" s="97">
        <v>1</v>
      </c>
      <c r="D140" s="98"/>
      <c r="E140" s="98">
        <f>B140*C140*D140</f>
        <v>0</v>
      </c>
      <c r="F140" s="287">
        <f>D140*C140</f>
        <v>0</v>
      </c>
      <c r="G140" s="302"/>
      <c r="H140" s="6"/>
    </row>
    <row ht="15" r="141" spans="1:8" thickBot="1" x14ac:dyDescent="0.25">
      <c r="A141" s="30" t="s">
        <v>59</v>
      </c>
      <c r="B141" s="31">
        <f>SUM(B140)</f>
        <v>31</v>
      </c>
      <c r="C141" s="229">
        <f>SUM(C140)</f>
        <v>1</v>
      </c>
      <c r="D141" s="248"/>
      <c r="E141" s="237">
        <f>SUM(E140)</f>
        <v>0</v>
      </c>
      <c r="F141" s="267"/>
      <c r="G141" s="302"/>
      <c r="H141" s="6"/>
    </row>
    <row r="142" spans="1:8" x14ac:dyDescent="0.2">
      <c r="A142" s="32" t="s">
        <v>4</v>
      </c>
      <c r="B142" s="223"/>
      <c r="C142" s="223"/>
      <c r="D142" s="225"/>
      <c r="E142" s="225"/>
      <c r="F142" s="288"/>
      <c r="G142" s="302"/>
      <c r="H142" s="6"/>
    </row>
    <row ht="15" r="143" spans="1:8" thickBot="1" x14ac:dyDescent="0.25">
      <c r="A143" s="99" t="s">
        <v>68</v>
      </c>
      <c r="B143" s="35">
        <v>13</v>
      </c>
      <c r="C143" s="35">
        <v>1</v>
      </c>
      <c r="D143" s="36"/>
      <c r="E143" s="36">
        <f>B143*C143*D143</f>
        <v>0</v>
      </c>
      <c r="F143" s="289">
        <f>D143*C143</f>
        <v>0</v>
      </c>
      <c r="G143" s="302"/>
      <c r="H143" s="6"/>
    </row>
    <row ht="15" r="144" spans="1:8" thickBot="1" x14ac:dyDescent="0.25">
      <c r="A144" s="37" t="s">
        <v>59</v>
      </c>
      <c r="B144" s="38">
        <f>B143</f>
        <v>13</v>
      </c>
      <c r="C144" s="228">
        <f>SUM(C143)</f>
        <v>1</v>
      </c>
      <c r="D144" s="249"/>
      <c r="E144" s="244">
        <f ref="E144" si="16" t="shared">E143</f>
        <v>0</v>
      </c>
      <c r="F144" s="268"/>
      <c r="G144" s="302"/>
      <c r="H144" s="6"/>
    </row>
    <row r="145" spans="1:8" x14ac:dyDescent="0.2">
      <c r="A145" s="67" t="s">
        <v>73</v>
      </c>
      <c r="B145" s="223"/>
      <c r="C145" s="223"/>
      <c r="D145" s="225"/>
      <c r="E145" s="225"/>
      <c r="F145" s="288"/>
      <c r="G145" s="302"/>
      <c r="H145" s="6"/>
    </row>
    <row ht="15" r="146" spans="1:8" thickBot="1" x14ac:dyDescent="0.25">
      <c r="A146" s="39" t="s">
        <v>69</v>
      </c>
      <c r="B146" s="40">
        <v>16</v>
      </c>
      <c r="C146" s="40">
        <v>1</v>
      </c>
      <c r="D146" s="41"/>
      <c r="E146" s="41">
        <f>B146*C146*D146</f>
        <v>0</v>
      </c>
      <c r="F146" s="290">
        <f>D146*C146</f>
        <v>0</v>
      </c>
      <c r="G146" s="302"/>
      <c r="H146" s="6"/>
    </row>
    <row ht="15" r="147" spans="1:8" thickBot="1" x14ac:dyDescent="0.25">
      <c r="A147" s="42" t="s">
        <v>59</v>
      </c>
      <c r="B147" s="43">
        <f>B146</f>
        <v>16</v>
      </c>
      <c r="C147" s="228">
        <f>SUM(C146)</f>
        <v>1</v>
      </c>
      <c r="D147" s="249"/>
      <c r="E147" s="241">
        <f ref="E147" si="17" t="shared">E146</f>
        <v>0</v>
      </c>
      <c r="F147" s="268"/>
      <c r="G147" s="303"/>
      <c r="H147" s="6"/>
    </row>
    <row ht="15" r="148" spans="1:8" thickBot="1" x14ac:dyDescent="0.25">
      <c r="A148" s="93" t="s">
        <v>58</v>
      </c>
      <c r="B148" s="253">
        <f>B141+B144+B147</f>
        <v>60</v>
      </c>
      <c r="C148" s="253">
        <f>C141+C144+C147</f>
        <v>3</v>
      </c>
      <c r="D148" s="94"/>
      <c r="E148" s="240">
        <f>E141+E144+E147</f>
        <v>0</v>
      </c>
      <c r="F148" s="285"/>
      <c r="G148" s="258">
        <v>198349</v>
      </c>
      <c r="H148" s="6"/>
    </row>
    <row customHeight="1" ht="5.25" r="149" spans="1:8" thickBot="1" x14ac:dyDescent="0.25">
      <c r="A149" s="100"/>
      <c r="B149" s="101"/>
      <c r="C149" s="101"/>
      <c r="D149" s="101"/>
      <c r="E149" s="108"/>
      <c r="F149" s="286"/>
      <c r="G149" s="299"/>
      <c r="H149" s="6"/>
    </row>
    <row ht="15" r="150" spans="1:8" thickBot="1" x14ac:dyDescent="0.25">
      <c r="A150" s="310" t="s">
        <v>72</v>
      </c>
      <c r="B150" s="311"/>
      <c r="C150" s="311"/>
      <c r="D150" s="311"/>
      <c r="E150" s="311"/>
      <c r="F150" s="312"/>
      <c r="G150" s="300"/>
      <c r="H150" s="6"/>
    </row>
    <row r="151" spans="1:8" x14ac:dyDescent="0.2">
      <c r="A151" s="91" t="s">
        <v>0</v>
      </c>
      <c r="B151" s="92" t="s">
        <v>1</v>
      </c>
      <c r="C151" s="259" t="s">
        <v>146</v>
      </c>
      <c r="D151" s="117" t="s">
        <v>77</v>
      </c>
      <c r="E151" s="118" t="s">
        <v>78</v>
      </c>
      <c r="F151" s="271" t="s">
        <v>60</v>
      </c>
      <c r="G151" s="298" t="s">
        <v>145</v>
      </c>
      <c r="H151" s="6"/>
    </row>
    <row r="152" spans="1:8" x14ac:dyDescent="0.2">
      <c r="A152" s="26" t="s">
        <v>3</v>
      </c>
      <c r="B152" s="220"/>
      <c r="C152" s="220"/>
      <c r="D152" s="221"/>
      <c r="E152" s="222"/>
      <c r="F152" s="272"/>
      <c r="G152" s="301"/>
      <c r="H152" s="6"/>
    </row>
    <row r="153" spans="1:8" x14ac:dyDescent="0.2">
      <c r="A153" s="54" t="s">
        <v>70</v>
      </c>
      <c r="B153" s="27">
        <v>3</v>
      </c>
      <c r="C153" s="27">
        <v>1</v>
      </c>
      <c r="D153" s="29"/>
      <c r="E153" s="29">
        <f>B153*C153*D153</f>
        <v>0</v>
      </c>
      <c r="F153" s="291">
        <f>D153*C153</f>
        <v>0</v>
      </c>
      <c r="G153" s="302"/>
      <c r="H153" s="6"/>
    </row>
    <row ht="15" r="154" spans="1:8" thickBot="1" x14ac:dyDescent="0.25">
      <c r="A154" s="55" t="s">
        <v>71</v>
      </c>
      <c r="B154" s="50">
        <v>1</v>
      </c>
      <c r="C154" s="50">
        <v>1</v>
      </c>
      <c r="D154" s="51"/>
      <c r="E154" s="98">
        <f>B154*C154*D154</f>
        <v>0</v>
      </c>
      <c r="F154" s="291">
        <f>D154*C154</f>
        <v>0</v>
      </c>
      <c r="G154" s="302"/>
      <c r="H154" s="6"/>
    </row>
    <row ht="15" r="155" spans="1:8" thickBot="1" x14ac:dyDescent="0.25">
      <c r="A155" s="30" t="s">
        <v>59</v>
      </c>
      <c r="B155" s="31">
        <f>B153+B154</f>
        <v>4</v>
      </c>
      <c r="C155" s="229">
        <f>SUM(C153:C154)</f>
        <v>2</v>
      </c>
      <c r="D155" s="248"/>
      <c r="E155" s="237">
        <f>E153+E154</f>
        <v>0</v>
      </c>
      <c r="F155" s="267"/>
      <c r="G155" s="302"/>
      <c r="H155" s="6"/>
    </row>
    <row r="156" spans="1:8" x14ac:dyDescent="0.2">
      <c r="A156" s="32" t="s">
        <v>4</v>
      </c>
      <c r="B156" s="223"/>
      <c r="C156" s="223"/>
      <c r="D156" s="225"/>
      <c r="E156" s="225"/>
      <c r="F156" s="288"/>
      <c r="G156" s="302"/>
      <c r="H156" s="6"/>
    </row>
    <row ht="15" r="157" spans="1:8" thickBot="1" x14ac:dyDescent="0.25">
      <c r="A157" s="56" t="s">
        <v>70</v>
      </c>
      <c r="B157" s="35">
        <v>2</v>
      </c>
      <c r="C157" s="35">
        <v>1</v>
      </c>
      <c r="D157" s="36"/>
      <c r="E157" s="36">
        <f>B157*C157*D157</f>
        <v>0</v>
      </c>
      <c r="F157" s="289">
        <f>D157*C157</f>
        <v>0</v>
      </c>
      <c r="G157" s="302"/>
      <c r="H157" s="6"/>
    </row>
    <row ht="15" r="158" spans="1:8" thickBot="1" x14ac:dyDescent="0.25">
      <c r="A158" s="37" t="s">
        <v>59</v>
      </c>
      <c r="B158" s="38">
        <f>B157</f>
        <v>2</v>
      </c>
      <c r="C158" s="228">
        <f>SUM(C157)</f>
        <v>1</v>
      </c>
      <c r="D158" s="249"/>
      <c r="E158" s="244">
        <f ref="E158" si="18" t="shared">E157</f>
        <v>0</v>
      </c>
      <c r="F158" s="268"/>
      <c r="G158" s="302"/>
      <c r="H158" s="6"/>
    </row>
    <row r="159" spans="1:8" x14ac:dyDescent="0.2">
      <c r="A159" s="67" t="s">
        <v>73</v>
      </c>
      <c r="B159" s="223"/>
      <c r="C159" s="223"/>
      <c r="D159" s="225"/>
      <c r="E159" s="225"/>
      <c r="F159" s="288"/>
      <c r="G159" s="302"/>
      <c r="H159" s="6"/>
    </row>
    <row ht="15" r="160" spans="1:8" thickBot="1" x14ac:dyDescent="0.25">
      <c r="A160" s="57" t="s">
        <v>71</v>
      </c>
      <c r="B160" s="40">
        <v>2</v>
      </c>
      <c r="C160" s="40">
        <v>1</v>
      </c>
      <c r="D160" s="41"/>
      <c r="E160" s="41">
        <f>B160*C160*D160</f>
        <v>0</v>
      </c>
      <c r="F160" s="290">
        <f>D160*C160</f>
        <v>0</v>
      </c>
      <c r="G160" s="302"/>
      <c r="H160" s="6"/>
    </row>
    <row ht="15" r="161" spans="1:8" thickBot="1" x14ac:dyDescent="0.25">
      <c r="A161" s="42" t="s">
        <v>59</v>
      </c>
      <c r="B161" s="43">
        <f>B160</f>
        <v>2</v>
      </c>
      <c r="C161" s="228">
        <f>SUM(C160)</f>
        <v>1</v>
      </c>
      <c r="D161" s="249"/>
      <c r="E161" s="241">
        <f ref="E161" si="19" t="shared">E160</f>
        <v>0</v>
      </c>
      <c r="F161" s="268"/>
      <c r="G161" s="302"/>
      <c r="H161" s="6"/>
    </row>
    <row customFormat="1" r="162" s="1" spans="1:8" x14ac:dyDescent="0.2">
      <c r="A162" s="44" t="s">
        <v>5</v>
      </c>
      <c r="B162" s="226"/>
      <c r="C162" s="226"/>
      <c r="D162" s="227"/>
      <c r="E162" s="227"/>
      <c r="F162" s="292"/>
      <c r="G162" s="302"/>
      <c r="H162" s="5"/>
    </row>
    <row ht="15" r="163" spans="1:8" thickBot="1" x14ac:dyDescent="0.25">
      <c r="A163" s="58" t="s">
        <v>71</v>
      </c>
      <c r="B163" s="52">
        <v>2</v>
      </c>
      <c r="C163" s="52">
        <v>1</v>
      </c>
      <c r="D163" s="53"/>
      <c r="E163" s="245">
        <f>B163*C163*D163</f>
        <v>0</v>
      </c>
      <c r="F163" s="293">
        <f>D163*C163</f>
        <v>0</v>
      </c>
      <c r="G163" s="302"/>
      <c r="H163" s="6"/>
    </row>
    <row ht="15" r="164" spans="1:8" thickBot="1" x14ac:dyDescent="0.25">
      <c r="A164" s="47" t="s">
        <v>59</v>
      </c>
      <c r="B164" s="48">
        <f>B163</f>
        <v>2</v>
      </c>
      <c r="C164" s="230">
        <f>SUM(C163)</f>
        <v>1</v>
      </c>
      <c r="D164" s="250"/>
      <c r="E164" s="246">
        <f ref="E164" si="20" t="shared">E163</f>
        <v>0</v>
      </c>
      <c r="F164" s="269"/>
      <c r="G164" s="303"/>
      <c r="H164" s="6"/>
    </row>
    <row ht="15" r="165" spans="1:8" thickBot="1" x14ac:dyDescent="0.25">
      <c r="A165" s="88" t="s">
        <v>58</v>
      </c>
      <c r="B165" s="252">
        <f>B155+B158+B161+B164</f>
        <v>10</v>
      </c>
      <c r="C165" s="252">
        <f>C155+C158+C161+C164</f>
        <v>5</v>
      </c>
      <c r="D165" s="90"/>
      <c r="E165" s="247">
        <f>E155+E158+E161+E164</f>
        <v>0</v>
      </c>
      <c r="F165" s="294"/>
      <c r="G165" s="258">
        <v>35539</v>
      </c>
      <c r="H165" s="6"/>
    </row>
    <row r="166" spans="1:8" x14ac:dyDescent="0.2">
      <c r="A166" s="100"/>
      <c r="B166" s="254">
        <f>B14+AX14703+B86+B135+B148+B165+B54</f>
        <v>516</v>
      </c>
      <c r="C166" s="254">
        <f>C14+C54+C86+C135+C148+C165</f>
        <v>257</v>
      </c>
      <c r="D166" s="102"/>
      <c r="E166" s="255">
        <f>E14+E54+E86+E135+E148+E165</f>
        <v>0</v>
      </c>
      <c r="F166" s="304" t="s">
        <v>153</v>
      </c>
      <c r="G166" s="305"/>
      <c r="H166" s="6"/>
    </row>
    <row ht="15" r="167" spans="1:8" thickBot="1" x14ac:dyDescent="0.25">
      <c r="A167" s="103"/>
      <c r="B167" s="104"/>
      <c r="C167" s="104"/>
      <c r="D167" s="104"/>
      <c r="E167" s="9"/>
      <c r="F167" s="306"/>
      <c r="G167" s="307"/>
      <c r="H167" s="6"/>
    </row>
    <row r="168" spans="1:8" x14ac:dyDescent="0.2">
      <c r="A168" s="12" t="s">
        <v>3</v>
      </c>
      <c r="B168" s="13"/>
      <c r="C168" s="13"/>
      <c r="D168" s="14"/>
      <c r="E168" s="10">
        <f>E9+E26+E68+E97+E141+E155</f>
        <v>0</v>
      </c>
      <c r="F168" s="306"/>
      <c r="G168" s="307"/>
      <c r="H168" s="6"/>
    </row>
    <row r="169" spans="1:8" x14ac:dyDescent="0.2">
      <c r="A169" s="23" t="s">
        <v>4</v>
      </c>
      <c r="B169" s="18"/>
      <c r="C169" s="18"/>
      <c r="D169" s="24"/>
      <c r="E169" s="25">
        <f>E36+E73+E105+E144+E158</f>
        <v>0</v>
      </c>
      <c r="F169" s="306"/>
      <c r="G169" s="307"/>
      <c r="H169" s="6"/>
    </row>
    <row r="170" spans="1:8" x14ac:dyDescent="0.2">
      <c r="A170" s="15" t="s">
        <v>5</v>
      </c>
      <c r="B170" s="16"/>
      <c r="C170" s="16"/>
      <c r="D170" s="17"/>
      <c r="E170" s="17">
        <f>E43+E76+E117+E164</f>
        <v>0</v>
      </c>
      <c r="F170" s="306"/>
      <c r="G170" s="307"/>
      <c r="H170" s="6"/>
    </row>
    <row ht="15" r="171" spans="1:8" thickBot="1" x14ac:dyDescent="0.25">
      <c r="A171" s="39" t="s">
        <v>73</v>
      </c>
      <c r="B171" s="21"/>
      <c r="C171" s="21"/>
      <c r="D171" s="21"/>
      <c r="E171" s="22">
        <f>E53+E85+E134+E13+E147+E161</f>
        <v>0</v>
      </c>
      <c r="F171" s="306"/>
      <c r="G171" s="307"/>
      <c r="H171" s="6"/>
    </row>
    <row ht="15" r="172" spans="1:8" thickBot="1" x14ac:dyDescent="0.25">
      <c r="A172" s="260" t="s">
        <v>148</v>
      </c>
      <c r="B172" s="261"/>
      <c r="C172" s="262"/>
      <c r="D172" s="262"/>
      <c r="E172" s="263">
        <f>SUM(E168:E171)</f>
        <v>0</v>
      </c>
      <c r="F172" s="308"/>
      <c r="G172" s="309"/>
      <c r="H172" s="6"/>
    </row>
    <row r="173" spans="1:8" x14ac:dyDescent="0.2">
      <c r="A173" s="8"/>
      <c r="B173" s="8"/>
      <c r="C173" s="8"/>
      <c r="D173" s="8"/>
      <c r="E173" s="7"/>
      <c r="F173" s="256"/>
      <c r="G173" s="8"/>
    </row>
  </sheetData>
  <mergeCells count="13">
    <mergeCell ref="G152:G164"/>
    <mergeCell ref="F166:G172"/>
    <mergeCell ref="G5:G13"/>
    <mergeCell ref="A150:F150"/>
    <mergeCell ref="A1:F1"/>
    <mergeCell ref="A88:F88"/>
    <mergeCell ref="A2:F2"/>
    <mergeCell ref="A56:F56"/>
    <mergeCell ref="A137:F137"/>
    <mergeCell ref="G18:G53"/>
    <mergeCell ref="G58:G85"/>
    <mergeCell ref="G90:G134"/>
    <mergeCell ref="G139:G147"/>
  </mergeCells>
  <pageMargins bottom="0.78740157480314965" footer="0.31496062992125984" header="0.31496062992125984" left="0.70866141732283472" right="0.31496062992125984" top="0.78740157480314965"/>
  <pageSetup horizontalDpi="300" orientation="portrait" paperSize="9" r:id="rId1" scale="60" verticalDpi="30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00"/>
  </sheetPr>
  <dimension ref="A1:XEX142"/>
  <sheetViews>
    <sheetView workbookViewId="0" zoomScale="55" zoomScaleNormal="55">
      <selection activeCell="B7" sqref="B7"/>
    </sheetView>
  </sheetViews>
  <sheetFormatPr defaultRowHeight="14.25" x14ac:dyDescent="0.2"/>
  <cols>
    <col min="1" max="1" customWidth="true" style="2" width="58.42578125" collapsed="false"/>
    <col min="2" max="2" customWidth="true" style="2" width="17.140625" collapsed="false"/>
    <col min="3" max="3" customWidth="true" style="2" width="16.42578125" collapsed="false"/>
    <col min="4" max="4" customWidth="true" style="2" width="75.28515625" collapsed="false"/>
    <col min="5" max="5" customWidth="true" style="3" width="18.7109375" collapsed="false"/>
    <col min="6" max="6" customWidth="true" style="4" width="31.42578125" collapsed="false"/>
    <col min="7" max="7" customWidth="true" style="2" width="12.0" collapsed="false"/>
    <col min="8" max="16384" style="2" width="9.140625" collapsed="false"/>
  </cols>
  <sheetData>
    <row ht="18.75" r="1" spans="1:7" thickBot="1" x14ac:dyDescent="0.25">
      <c r="A1" s="313" t="s">
        <v>76</v>
      </c>
      <c r="B1" s="314"/>
      <c r="C1" s="314"/>
      <c r="D1" s="314"/>
      <c r="E1" s="314"/>
      <c r="F1" s="318"/>
      <c r="G1" s="6"/>
    </row>
    <row customFormat="1" r="2" s="1" spans="1:7" x14ac:dyDescent="0.2">
      <c r="A2" s="319" t="s">
        <v>62</v>
      </c>
      <c r="B2" s="320"/>
      <c r="C2" s="320"/>
      <c r="D2" s="320"/>
      <c r="E2" s="320"/>
      <c r="F2" s="321"/>
      <c r="G2" s="5"/>
    </row>
    <row customFormat="1" ht="15" r="3" s="1" spans="1:7" thickBot="1" x14ac:dyDescent="0.25">
      <c r="A3" s="59" t="s">
        <v>57</v>
      </c>
      <c r="B3" s="60"/>
      <c r="C3" s="60"/>
      <c r="D3" s="60" t="s">
        <v>79</v>
      </c>
      <c r="E3" s="61" t="s">
        <v>80</v>
      </c>
      <c r="F3" s="112"/>
      <c r="G3" s="5"/>
    </row>
    <row customHeight="1" ht="15" r="4" spans="1:7" x14ac:dyDescent="0.2">
      <c r="A4" s="62" t="s">
        <v>0</v>
      </c>
      <c r="B4" s="63" t="s">
        <v>1</v>
      </c>
      <c r="C4" s="63" t="s">
        <v>2</v>
      </c>
      <c r="D4" s="117"/>
      <c r="E4" s="119"/>
      <c r="F4" s="120"/>
      <c r="G4" s="6"/>
    </row>
    <row r="5" spans="1:7" x14ac:dyDescent="0.2">
      <c r="A5" s="26" t="s">
        <v>3</v>
      </c>
      <c r="B5" s="27"/>
      <c r="C5" s="27"/>
      <c r="D5" s="28"/>
      <c r="E5" s="121"/>
      <c r="F5" s="122"/>
      <c r="G5" s="6"/>
    </row>
    <row customHeight="1" ht="75" r="6" spans="1:7" x14ac:dyDescent="0.2">
      <c r="A6" s="64" t="s">
        <v>6</v>
      </c>
      <c r="B6" s="157">
        <v>3</v>
      </c>
      <c r="C6" s="157">
        <v>1</v>
      </c>
      <c r="D6" s="154" t="s">
        <v>110</v>
      </c>
      <c r="E6" s="183" t="s">
        <v>103</v>
      </c>
      <c r="F6" s="123"/>
      <c r="G6" s="6"/>
    </row>
    <row customHeight="1" ht="83.25" r="7" spans="1:7" x14ac:dyDescent="0.2">
      <c r="A7" s="64" t="s">
        <v>61</v>
      </c>
      <c r="B7" s="157">
        <v>3</v>
      </c>
      <c r="C7" s="157">
        <v>1</v>
      </c>
      <c r="D7" s="155" t="s">
        <v>81</v>
      </c>
      <c r="E7" s="325" t="s">
        <v>102</v>
      </c>
      <c r="F7" s="326"/>
      <c r="G7" s="6"/>
    </row>
    <row customHeight="1" ht="72.75" r="8" spans="1:7" x14ac:dyDescent="0.2">
      <c r="A8" s="64" t="s">
        <v>7</v>
      </c>
      <c r="B8" s="157">
        <v>1</v>
      </c>
      <c r="C8" s="157">
        <v>2</v>
      </c>
      <c r="D8" s="154" t="s">
        <v>111</v>
      </c>
      <c r="E8" s="183" t="s">
        <v>103</v>
      </c>
      <c r="F8" s="122"/>
      <c r="G8" s="6"/>
    </row>
    <row r="9" spans="1:7" x14ac:dyDescent="0.2">
      <c r="A9" s="67" t="s">
        <v>73</v>
      </c>
      <c r="B9" s="68"/>
      <c r="C9" s="68"/>
      <c r="D9" s="68"/>
      <c r="E9" s="124"/>
      <c r="F9" s="125"/>
      <c r="G9" s="6"/>
    </row>
    <row customHeight="1" ht="84" r="10" spans="1:7" x14ac:dyDescent="0.2">
      <c r="A10" s="70" t="s">
        <v>61</v>
      </c>
      <c r="B10" s="160">
        <v>4</v>
      </c>
      <c r="C10" s="160">
        <v>1</v>
      </c>
      <c r="D10" s="167" t="s">
        <v>81</v>
      </c>
      <c r="E10" s="182" t="s">
        <v>103</v>
      </c>
      <c r="F10" s="127"/>
      <c r="G10" s="6"/>
    </row>
    <row customHeight="1" ht="35.25" r="11" spans="1:7" x14ac:dyDescent="0.2">
      <c r="A11" s="71" t="s">
        <v>8</v>
      </c>
      <c r="B11" s="160">
        <v>2</v>
      </c>
      <c r="C11" s="160">
        <v>2</v>
      </c>
      <c r="D11" s="166" t="s">
        <v>104</v>
      </c>
      <c r="E11" s="126" t="s">
        <v>103</v>
      </c>
      <c r="F11" s="127"/>
      <c r="G11" s="6"/>
    </row>
    <row r="12" spans="1:7" x14ac:dyDescent="0.2">
      <c r="A12" s="72" t="s">
        <v>59</v>
      </c>
      <c r="B12" s="165">
        <f>SUM(B10:B11)</f>
        <v>6</v>
      </c>
      <c r="C12" s="165"/>
      <c r="D12" s="73"/>
      <c r="E12" s="128"/>
      <c r="F12" s="129"/>
      <c r="G12" s="6"/>
    </row>
    <row customHeight="1" ht="6" r="13" spans="1:7" thickBot="1" x14ac:dyDescent="0.25">
      <c r="A13" s="105"/>
      <c r="B13" s="106"/>
      <c r="C13" s="106"/>
      <c r="D13" s="106"/>
      <c r="E13" s="107"/>
      <c r="F13" s="113"/>
      <c r="G13" s="6"/>
    </row>
    <row customHeight="1" ht="15" r="14" spans="1:7" thickBot="1" x14ac:dyDescent="0.25">
      <c r="A14" s="76" t="s">
        <v>63</v>
      </c>
      <c r="B14" s="77"/>
      <c r="C14" s="77"/>
      <c r="D14" s="77"/>
      <c r="E14" s="78"/>
      <c r="F14" s="114"/>
      <c r="G14" s="6"/>
    </row>
    <row customFormat="1" r="15" s="1" spans="1:7" x14ac:dyDescent="0.2">
      <c r="A15" s="62" t="s">
        <v>0</v>
      </c>
      <c r="B15" s="63" t="s">
        <v>1</v>
      </c>
      <c r="C15" s="63" t="s">
        <v>2</v>
      </c>
      <c r="D15" s="117"/>
      <c r="E15" s="119"/>
      <c r="F15" s="120"/>
      <c r="G15" s="5"/>
    </row>
    <row r="16" spans="1:7" x14ac:dyDescent="0.2">
      <c r="A16" s="26" t="s">
        <v>3</v>
      </c>
      <c r="B16" s="27"/>
      <c r="C16" s="27"/>
      <c r="D16" s="28"/>
      <c r="E16" s="121"/>
      <c r="F16" s="122"/>
      <c r="G16" s="6"/>
    </row>
    <row customHeight="1" ht="48.75" r="17" spans="1:7" x14ac:dyDescent="0.2">
      <c r="A17" s="64" t="s">
        <v>10</v>
      </c>
      <c r="B17" s="157">
        <v>4</v>
      </c>
      <c r="C17" s="157">
        <v>2</v>
      </c>
      <c r="D17" s="156" t="s">
        <v>82</v>
      </c>
      <c r="E17" s="181" t="s">
        <v>103</v>
      </c>
      <c r="F17" s="130"/>
      <c r="G17" s="6"/>
    </row>
    <row customHeight="1" ht="45" r="18" spans="1:7" x14ac:dyDescent="0.2">
      <c r="A18" s="64" t="s">
        <v>11</v>
      </c>
      <c r="B18" s="157">
        <v>2</v>
      </c>
      <c r="C18" s="157">
        <v>1</v>
      </c>
      <c r="D18" s="156" t="s">
        <v>83</v>
      </c>
      <c r="E18" s="181" t="s">
        <v>103</v>
      </c>
      <c r="F18" s="130"/>
      <c r="G18" s="6"/>
    </row>
    <row customHeight="1" ht="58.5" r="19" spans="1:7" x14ac:dyDescent="0.2">
      <c r="A19" s="64" t="s">
        <v>12</v>
      </c>
      <c r="B19" s="157">
        <v>4</v>
      </c>
      <c r="C19" s="157">
        <v>2</v>
      </c>
      <c r="D19" s="154" t="s">
        <v>85</v>
      </c>
      <c r="E19" s="181" t="s">
        <v>103</v>
      </c>
      <c r="F19" s="130"/>
      <c r="G19" s="6"/>
    </row>
    <row customHeight="1" ht="36.75" r="20" spans="1:7" x14ac:dyDescent="0.2">
      <c r="A20" s="64" t="s">
        <v>13</v>
      </c>
      <c r="B20" s="157">
        <v>2</v>
      </c>
      <c r="C20" s="157">
        <v>2</v>
      </c>
      <c r="D20" s="154" t="s">
        <v>149</v>
      </c>
      <c r="E20" s="181" t="s">
        <v>103</v>
      </c>
      <c r="F20" s="130"/>
      <c r="G20" s="6"/>
    </row>
    <row customHeight="1" ht="39" r="21" spans="1:7" x14ac:dyDescent="0.2">
      <c r="A21" s="64" t="s">
        <v>14</v>
      </c>
      <c r="B21" s="157">
        <v>3</v>
      </c>
      <c r="C21" s="157">
        <v>1</v>
      </c>
      <c r="D21" s="156" t="s">
        <v>86</v>
      </c>
      <c r="E21" s="181" t="s">
        <v>103</v>
      </c>
      <c r="F21" s="130"/>
      <c r="G21" s="6"/>
    </row>
    <row customHeight="1" ht="84" r="22" spans="1:7" x14ac:dyDescent="0.2">
      <c r="A22" s="64" t="s">
        <v>15</v>
      </c>
      <c r="B22" s="157">
        <v>2</v>
      </c>
      <c r="C22" s="157">
        <v>2</v>
      </c>
      <c r="D22" s="154" t="s">
        <v>112</v>
      </c>
      <c r="E22" s="181" t="s">
        <v>103</v>
      </c>
      <c r="F22" s="130"/>
      <c r="G22" s="6"/>
    </row>
    <row customHeight="1" ht="84" r="23" spans="1:7" thickBot="1" x14ac:dyDescent="0.25">
      <c r="A23" s="64" t="s">
        <v>16</v>
      </c>
      <c r="B23" s="157">
        <v>3</v>
      </c>
      <c r="C23" s="157">
        <v>2</v>
      </c>
      <c r="D23" s="154" t="s">
        <v>113</v>
      </c>
      <c r="E23" s="181" t="s">
        <v>103</v>
      </c>
      <c r="F23" s="130"/>
      <c r="G23" s="6"/>
    </row>
    <row r="24" spans="1:7" x14ac:dyDescent="0.2">
      <c r="A24" s="32" t="s">
        <v>4</v>
      </c>
      <c r="B24" s="33"/>
      <c r="C24" s="33"/>
      <c r="D24" s="79"/>
      <c r="E24" s="131"/>
      <c r="F24" s="132"/>
      <c r="G24" s="6"/>
    </row>
    <row r="25" spans="1:7" x14ac:dyDescent="0.2">
      <c r="A25" s="80" t="s">
        <v>9</v>
      </c>
      <c r="B25" s="158">
        <v>1</v>
      </c>
      <c r="C25" s="158">
        <v>1</v>
      </c>
      <c r="D25" s="168" t="s">
        <v>87</v>
      </c>
      <c r="E25" s="133" t="s">
        <v>103</v>
      </c>
      <c r="F25" s="134"/>
      <c r="G25" s="6"/>
    </row>
    <row customHeight="1" ht="48.75" r="26" spans="1:7" x14ac:dyDescent="0.2">
      <c r="A26" s="80" t="s">
        <v>10</v>
      </c>
      <c r="B26" s="158">
        <v>1</v>
      </c>
      <c r="C26" s="158">
        <v>2</v>
      </c>
      <c r="D26" s="170" t="s">
        <v>84</v>
      </c>
      <c r="E26" s="184" t="s">
        <v>103</v>
      </c>
      <c r="F26" s="134"/>
      <c r="G26" s="6"/>
    </row>
    <row customHeight="1" ht="40.5" r="27" spans="1:7" x14ac:dyDescent="0.2">
      <c r="A27" s="80" t="s">
        <v>11</v>
      </c>
      <c r="B27" s="158">
        <v>1</v>
      </c>
      <c r="C27" s="158">
        <v>1</v>
      </c>
      <c r="D27" s="170" t="s">
        <v>83</v>
      </c>
      <c r="E27" s="184" t="s">
        <v>103</v>
      </c>
      <c r="F27" s="134"/>
      <c r="G27" s="6"/>
    </row>
    <row customHeight="1" ht="48.75" r="28" spans="1:7" x14ac:dyDescent="0.2">
      <c r="A28" s="80" t="s">
        <v>13</v>
      </c>
      <c r="B28" s="158">
        <v>23</v>
      </c>
      <c r="C28" s="158">
        <v>2</v>
      </c>
      <c r="D28" s="170" t="s">
        <v>150</v>
      </c>
      <c r="E28" s="184" t="s">
        <v>103</v>
      </c>
      <c r="F28" s="134"/>
      <c r="G28" s="6"/>
    </row>
    <row customHeight="1" ht="41.25" r="29" spans="1:7" x14ac:dyDescent="0.2">
      <c r="A29" s="80" t="s">
        <v>14</v>
      </c>
      <c r="B29" s="158">
        <v>1</v>
      </c>
      <c r="C29" s="158">
        <v>1</v>
      </c>
      <c r="D29" s="170" t="s">
        <v>86</v>
      </c>
      <c r="E29" s="184" t="s">
        <v>103</v>
      </c>
      <c r="F29" s="134"/>
      <c r="G29" s="6"/>
    </row>
    <row ht="42.75" r="30" spans="1:7" x14ac:dyDescent="0.2">
      <c r="A30" s="80" t="s">
        <v>17</v>
      </c>
      <c r="B30" s="158">
        <v>1</v>
      </c>
      <c r="C30" s="158">
        <v>1</v>
      </c>
      <c r="D30" s="168" t="s">
        <v>106</v>
      </c>
      <c r="E30" s="184" t="s">
        <v>103</v>
      </c>
      <c r="F30" s="134"/>
      <c r="G30" s="6"/>
    </row>
    <row ht="85.5" r="31" spans="1:7" x14ac:dyDescent="0.2">
      <c r="A31" s="80" t="s">
        <v>15</v>
      </c>
      <c r="B31" s="158">
        <v>1</v>
      </c>
      <c r="C31" s="158">
        <v>2</v>
      </c>
      <c r="D31" s="168" t="s">
        <v>112</v>
      </c>
      <c r="E31" s="184" t="s">
        <v>103</v>
      </c>
      <c r="F31" s="134"/>
      <c r="G31" s="6"/>
    </row>
    <row ht="86.25" r="32" spans="1:7" thickBot="1" x14ac:dyDescent="0.25">
      <c r="A32" s="80" t="s">
        <v>16</v>
      </c>
      <c r="B32" s="158">
        <v>1</v>
      </c>
      <c r="C32" s="158">
        <v>2</v>
      </c>
      <c r="D32" s="168" t="s">
        <v>113</v>
      </c>
      <c r="E32" s="184" t="s">
        <v>103</v>
      </c>
      <c r="F32" s="134"/>
      <c r="G32" s="6"/>
    </row>
    <row customFormat="1" r="33" s="1" spans="1:7 16378:16378" x14ac:dyDescent="0.2">
      <c r="A33" s="82" t="s">
        <v>5</v>
      </c>
      <c r="B33" s="83"/>
      <c r="C33" s="83"/>
      <c r="D33" s="84"/>
      <c r="E33" s="135"/>
      <c r="F33" s="136"/>
      <c r="G33" s="5"/>
    </row>
    <row customFormat="1" customHeight="1" ht="28.5" r="34" s="1" spans="1:7 16378:16378" x14ac:dyDescent="0.2">
      <c r="A34" s="172" t="s">
        <v>9</v>
      </c>
      <c r="B34" s="159">
        <v>2</v>
      </c>
      <c r="C34" s="159">
        <v>1</v>
      </c>
      <c r="D34" s="176" t="s">
        <v>87</v>
      </c>
      <c r="E34" s="185" t="s">
        <v>103</v>
      </c>
      <c r="F34" s="138"/>
      <c r="G34" s="5"/>
    </row>
    <row customFormat="1" customHeight="1" ht="46.5" r="35" s="1" spans="1:7 16378:16378" x14ac:dyDescent="0.2">
      <c r="A35" s="172" t="s">
        <v>10</v>
      </c>
      <c r="B35" s="159">
        <v>1</v>
      </c>
      <c r="C35" s="159">
        <v>2</v>
      </c>
      <c r="D35" s="177" t="s">
        <v>84</v>
      </c>
      <c r="E35" s="185" t="s">
        <v>103</v>
      </c>
      <c r="F35" s="138"/>
      <c r="G35" s="5"/>
    </row>
    <row customHeight="1" ht="39.75" r="36" spans="1:7 16378:16378" x14ac:dyDescent="0.2">
      <c r="A36" s="172" t="s">
        <v>11</v>
      </c>
      <c r="B36" s="159">
        <v>1</v>
      </c>
      <c r="C36" s="159">
        <v>1</v>
      </c>
      <c r="D36" s="177" t="s">
        <v>83</v>
      </c>
      <c r="E36" s="185" t="s">
        <v>103</v>
      </c>
      <c r="F36" s="138"/>
      <c r="G36" s="6"/>
    </row>
    <row customHeight="1" ht="61.5" r="37" spans="1:7 16378:16378" x14ac:dyDescent="0.2">
      <c r="A37" s="172" t="s">
        <v>12</v>
      </c>
      <c r="B37" s="159">
        <v>2</v>
      </c>
      <c r="C37" s="159">
        <v>2</v>
      </c>
      <c r="D37" s="177" t="s">
        <v>85</v>
      </c>
      <c r="E37" s="185" t="s">
        <v>103</v>
      </c>
      <c r="F37" s="138"/>
      <c r="G37" s="6"/>
    </row>
    <row customHeight="1" ht="36" r="38" spans="1:7 16378:16378" x14ac:dyDescent="0.2">
      <c r="A38" s="172" t="s">
        <v>13</v>
      </c>
      <c r="B38" s="159">
        <v>1</v>
      </c>
      <c r="C38" s="159">
        <v>2</v>
      </c>
      <c r="D38" s="169" t="s">
        <v>151</v>
      </c>
      <c r="E38" s="185" t="s">
        <v>103</v>
      </c>
      <c r="F38" s="138"/>
      <c r="G38" s="6"/>
    </row>
    <row r="39" spans="1:7 16378:16378" x14ac:dyDescent="0.2">
      <c r="A39" s="67" t="s">
        <v>73</v>
      </c>
      <c r="B39" s="68"/>
      <c r="C39" s="68"/>
      <c r="D39" s="68"/>
      <c r="E39" s="124"/>
      <c r="F39" s="139"/>
      <c r="G39" s="6"/>
    </row>
    <row customHeight="1" ht="26.25" r="40" spans="1:7 16378:16378" x14ac:dyDescent="0.2">
      <c r="A40" s="171" t="s">
        <v>9</v>
      </c>
      <c r="B40" s="160">
        <v>1</v>
      </c>
      <c r="C40" s="160">
        <v>1</v>
      </c>
      <c r="D40" s="167" t="s">
        <v>87</v>
      </c>
      <c r="E40" s="182" t="s">
        <v>103</v>
      </c>
      <c r="F40" s="127"/>
      <c r="G40" s="6"/>
    </row>
    <row customHeight="1" ht="54.75" r="41" spans="1:7 16378:16378" x14ac:dyDescent="0.2">
      <c r="A41" s="171" t="s">
        <v>10</v>
      </c>
      <c r="B41" s="160">
        <v>1</v>
      </c>
      <c r="C41" s="160">
        <v>2</v>
      </c>
      <c r="D41" s="167" t="s">
        <v>84</v>
      </c>
      <c r="E41" s="182" t="s">
        <v>103</v>
      </c>
      <c r="F41" s="127"/>
      <c r="G41" s="6"/>
    </row>
    <row customHeight="1" ht="46.5" r="42" spans="1:7 16378:16378" x14ac:dyDescent="0.2">
      <c r="A42" s="171" t="s">
        <v>11</v>
      </c>
      <c r="B42" s="160">
        <v>1</v>
      </c>
      <c r="C42" s="160">
        <v>1</v>
      </c>
      <c r="D42" s="167" t="s">
        <v>83</v>
      </c>
      <c r="E42" s="182" t="s">
        <v>103</v>
      </c>
      <c r="F42" s="127"/>
      <c r="G42" s="6"/>
      <c r="XEX42" s="2">
        <v>1</v>
      </c>
    </row>
    <row customHeight="1" ht="71.25" r="43" spans="1:7 16378:16378" x14ac:dyDescent="0.2">
      <c r="A43" s="171" t="s">
        <v>12</v>
      </c>
      <c r="B43" s="160">
        <v>2</v>
      </c>
      <c r="C43" s="160">
        <v>2</v>
      </c>
      <c r="D43" s="167" t="s">
        <v>85</v>
      </c>
      <c r="E43" s="182" t="s">
        <v>103</v>
      </c>
      <c r="F43" s="127"/>
      <c r="G43" s="6"/>
    </row>
    <row customHeight="1" ht="36" r="44" spans="1:7 16378:16378" x14ac:dyDescent="0.2">
      <c r="A44" s="171" t="s">
        <v>13</v>
      </c>
      <c r="B44" s="160">
        <v>1</v>
      </c>
      <c r="C44" s="160">
        <v>2</v>
      </c>
      <c r="D44" s="167" t="s">
        <v>152</v>
      </c>
      <c r="E44" s="182" t="s">
        <v>103</v>
      </c>
      <c r="F44" s="127"/>
      <c r="G44" s="6"/>
    </row>
    <row customHeight="1" ht="44.25" r="45" spans="1:7 16378:16378" x14ac:dyDescent="0.2">
      <c r="A45" s="171" t="s">
        <v>14</v>
      </c>
      <c r="B45" s="160">
        <v>2</v>
      </c>
      <c r="C45" s="160">
        <v>1</v>
      </c>
      <c r="D45" s="167" t="s">
        <v>86</v>
      </c>
      <c r="E45" s="182" t="s">
        <v>103</v>
      </c>
      <c r="F45" s="127"/>
      <c r="G45" s="6"/>
    </row>
    <row ht="85.5" r="46" spans="1:7 16378:16378" x14ac:dyDescent="0.2">
      <c r="A46" s="171" t="s">
        <v>19</v>
      </c>
      <c r="B46" s="160">
        <v>3</v>
      </c>
      <c r="C46" s="160">
        <v>2</v>
      </c>
      <c r="D46" s="166" t="s">
        <v>112</v>
      </c>
      <c r="E46" s="182" t="s">
        <v>103</v>
      </c>
      <c r="F46" s="127"/>
      <c r="G46" s="6"/>
    </row>
    <row ht="86.25" r="47" spans="1:7 16378:16378" thickBot="1" x14ac:dyDescent="0.25">
      <c r="A47" s="171" t="s">
        <v>16</v>
      </c>
      <c r="B47" s="160">
        <v>1</v>
      </c>
      <c r="C47" s="160">
        <v>2</v>
      </c>
      <c r="D47" s="166" t="s">
        <v>113</v>
      </c>
      <c r="E47" s="182" t="s">
        <v>103</v>
      </c>
      <c r="F47" s="140"/>
      <c r="G47" s="6"/>
    </row>
    <row customHeight="1" ht="6.75" r="48" spans="1:7 16378:16378" thickBot="1" x14ac:dyDescent="0.25">
      <c r="A48" s="109"/>
      <c r="B48" s="110"/>
      <c r="C48" s="110"/>
      <c r="D48" s="110"/>
      <c r="E48" s="111"/>
      <c r="F48" s="115"/>
      <c r="G48" s="6"/>
    </row>
    <row ht="15" r="49" spans="1:7" thickBot="1" x14ac:dyDescent="0.25">
      <c r="A49" s="322" t="s">
        <v>64</v>
      </c>
      <c r="B49" s="323"/>
      <c r="C49" s="323"/>
      <c r="D49" s="323"/>
      <c r="E49" s="323"/>
      <c r="F49" s="324"/>
      <c r="G49" s="6"/>
    </row>
    <row r="50" spans="1:7" x14ac:dyDescent="0.2">
      <c r="A50" s="91" t="s">
        <v>0</v>
      </c>
      <c r="B50" s="92" t="s">
        <v>1</v>
      </c>
      <c r="C50" s="92" t="s">
        <v>2</v>
      </c>
      <c r="D50" s="117"/>
      <c r="E50" s="119"/>
      <c r="F50" s="120"/>
      <c r="G50" s="6"/>
    </row>
    <row r="51" spans="1:7" x14ac:dyDescent="0.2">
      <c r="A51" s="26" t="s">
        <v>3</v>
      </c>
      <c r="B51" s="27"/>
      <c r="C51" s="27"/>
      <c r="D51" s="28"/>
      <c r="E51" s="121"/>
      <c r="F51" s="122"/>
      <c r="G51" s="6"/>
    </row>
    <row customHeight="1" ht="42.75" r="52" spans="1:7" x14ac:dyDescent="0.2">
      <c r="A52" s="64" t="s">
        <v>20</v>
      </c>
      <c r="B52" s="157">
        <v>4</v>
      </c>
      <c r="C52" s="157">
        <v>2</v>
      </c>
      <c r="D52" s="156" t="s">
        <v>88</v>
      </c>
      <c r="E52" s="181" t="s">
        <v>103</v>
      </c>
      <c r="F52" s="130"/>
      <c r="G52" s="6"/>
    </row>
    <row customHeight="1" ht="120" r="53" spans="1:7" x14ac:dyDescent="0.2">
      <c r="A53" s="64" t="s">
        <v>21</v>
      </c>
      <c r="B53" s="157">
        <v>3</v>
      </c>
      <c r="C53" s="157">
        <v>2</v>
      </c>
      <c r="D53" s="154" t="s">
        <v>89</v>
      </c>
      <c r="E53" s="181" t="s">
        <v>103</v>
      </c>
      <c r="F53" s="130"/>
      <c r="G53" s="6"/>
    </row>
    <row customHeight="1" ht="50.25" r="54" spans="1:7" x14ac:dyDescent="0.2">
      <c r="A54" s="64" t="s">
        <v>22</v>
      </c>
      <c r="B54" s="157">
        <v>7</v>
      </c>
      <c r="C54" s="157">
        <v>1</v>
      </c>
      <c r="D54" s="156" t="s">
        <v>90</v>
      </c>
      <c r="E54" s="181" t="s">
        <v>103</v>
      </c>
      <c r="F54" s="130"/>
      <c r="G54" s="6"/>
    </row>
    <row customHeight="1" ht="44.25" r="55" spans="1:7" x14ac:dyDescent="0.2">
      <c r="A55" s="64" t="s">
        <v>23</v>
      </c>
      <c r="B55" s="157">
        <v>4</v>
      </c>
      <c r="C55" s="157">
        <v>2</v>
      </c>
      <c r="D55" s="156" t="s">
        <v>91</v>
      </c>
      <c r="E55" s="181" t="s">
        <v>103</v>
      </c>
      <c r="F55" s="130"/>
      <c r="G55" s="6"/>
    </row>
    <row customHeight="1" ht="55.5" r="56" spans="1:7" x14ac:dyDescent="0.2">
      <c r="A56" s="64" t="s">
        <v>24</v>
      </c>
      <c r="B56" s="157">
        <v>7</v>
      </c>
      <c r="C56" s="157">
        <v>2</v>
      </c>
      <c r="D56" s="156" t="s">
        <v>92</v>
      </c>
      <c r="E56" s="181" t="s">
        <v>103</v>
      </c>
      <c r="F56" s="130"/>
      <c r="G56" s="6"/>
    </row>
    <row customHeight="1" ht="55.5" r="57" spans="1:7" x14ac:dyDescent="0.2">
      <c r="A57" s="64" t="s">
        <v>25</v>
      </c>
      <c r="B57" s="157">
        <v>3</v>
      </c>
      <c r="C57" s="157">
        <v>2</v>
      </c>
      <c r="D57" s="156" t="s">
        <v>93</v>
      </c>
      <c r="E57" s="181" t="s">
        <v>103</v>
      </c>
      <c r="F57" s="130"/>
      <c r="G57" s="6"/>
    </row>
    <row ht="57" r="58" spans="1:7" x14ac:dyDescent="0.2">
      <c r="A58" s="64" t="s">
        <v>75</v>
      </c>
      <c r="B58" s="157">
        <v>10</v>
      </c>
      <c r="C58" s="157">
        <v>1</v>
      </c>
      <c r="D58" s="154" t="s">
        <v>109</v>
      </c>
      <c r="E58" s="181" t="s">
        <v>103</v>
      </c>
      <c r="F58" s="130"/>
      <c r="G58" s="6"/>
    </row>
    <row customHeight="1" ht="57" r="59" spans="1:7" x14ac:dyDescent="0.2">
      <c r="A59" s="64" t="s">
        <v>27</v>
      </c>
      <c r="B59" s="157">
        <v>7</v>
      </c>
      <c r="C59" s="157">
        <v>1</v>
      </c>
      <c r="D59" s="156" t="s">
        <v>94</v>
      </c>
      <c r="E59" s="181" t="s">
        <v>103</v>
      </c>
      <c r="F59" s="130"/>
      <c r="G59" s="6"/>
    </row>
    <row customHeight="1" ht="52.5" r="60" spans="1:7" thickBot="1" x14ac:dyDescent="0.25">
      <c r="A60" s="64" t="s">
        <v>54</v>
      </c>
      <c r="B60" s="157">
        <v>7</v>
      </c>
      <c r="C60" s="157">
        <v>2</v>
      </c>
      <c r="D60" s="156" t="s">
        <v>95</v>
      </c>
      <c r="E60" s="181" t="s">
        <v>103</v>
      </c>
      <c r="F60" s="130"/>
      <c r="G60" s="6"/>
    </row>
    <row r="61" spans="1:7" x14ac:dyDescent="0.2">
      <c r="A61" s="32" t="s">
        <v>4</v>
      </c>
      <c r="B61" s="33"/>
      <c r="C61" s="33"/>
      <c r="D61" s="79"/>
      <c r="E61" s="131"/>
      <c r="F61" s="141"/>
      <c r="G61" s="6"/>
    </row>
    <row customHeight="1" ht="126.75" r="62" spans="1:7" x14ac:dyDescent="0.2">
      <c r="A62" s="80" t="s">
        <v>21</v>
      </c>
      <c r="B62" s="158">
        <v>1</v>
      </c>
      <c r="C62" s="158">
        <v>2</v>
      </c>
      <c r="D62" s="170" t="s">
        <v>89</v>
      </c>
      <c r="E62" s="184" t="s">
        <v>103</v>
      </c>
      <c r="F62" s="142"/>
      <c r="G62" s="6"/>
    </row>
    <row customHeight="1" ht="57" r="63" spans="1:7" x14ac:dyDescent="0.2">
      <c r="A63" s="80" t="s">
        <v>22</v>
      </c>
      <c r="B63" s="158">
        <v>1</v>
      </c>
      <c r="C63" s="158">
        <v>1</v>
      </c>
      <c r="D63" s="170" t="s">
        <v>90</v>
      </c>
      <c r="E63" s="184" t="s">
        <v>103</v>
      </c>
      <c r="F63" s="142"/>
      <c r="G63" s="6"/>
    </row>
    <row ht="57.75" r="64" spans="1:7" thickBot="1" x14ac:dyDescent="0.25">
      <c r="A64" s="80" t="s">
        <v>75</v>
      </c>
      <c r="B64" s="158">
        <v>1</v>
      </c>
      <c r="C64" s="158">
        <v>1</v>
      </c>
      <c r="D64" s="168" t="s">
        <v>109</v>
      </c>
      <c r="E64" s="184" t="s">
        <v>103</v>
      </c>
      <c r="F64" s="142"/>
      <c r="G64" s="6"/>
    </row>
    <row r="65" spans="1:7" x14ac:dyDescent="0.2">
      <c r="A65" s="82" t="s">
        <v>5</v>
      </c>
      <c r="B65" s="83"/>
      <c r="C65" s="83"/>
      <c r="D65" s="84"/>
      <c r="E65" s="135"/>
      <c r="F65" s="143"/>
      <c r="G65" s="6"/>
    </row>
    <row customHeight="1" ht="42.75" r="66" spans="1:7" x14ac:dyDescent="0.2">
      <c r="A66" s="85" t="s">
        <v>20</v>
      </c>
      <c r="B66" s="159">
        <v>2</v>
      </c>
      <c r="C66" s="159">
        <v>2</v>
      </c>
      <c r="D66" s="176" t="s">
        <v>88</v>
      </c>
      <c r="E66" s="185" t="s">
        <v>103</v>
      </c>
      <c r="F66" s="138"/>
      <c r="G66" s="6"/>
    </row>
    <row r="67" spans="1:7" x14ac:dyDescent="0.2">
      <c r="A67" s="67" t="s">
        <v>73</v>
      </c>
      <c r="B67" s="68"/>
      <c r="C67" s="68"/>
      <c r="D67" s="68"/>
      <c r="E67" s="124"/>
      <c r="F67" s="125"/>
      <c r="G67" s="6"/>
    </row>
    <row customHeight="1" ht="48" r="68" spans="1:7" x14ac:dyDescent="0.2">
      <c r="A68" s="171" t="s">
        <v>20</v>
      </c>
      <c r="B68" s="160">
        <v>2</v>
      </c>
      <c r="C68" s="160">
        <v>2</v>
      </c>
      <c r="D68" s="167" t="s">
        <v>88</v>
      </c>
      <c r="E68" s="182" t="s">
        <v>103</v>
      </c>
      <c r="F68" s="127"/>
      <c r="G68" s="6"/>
    </row>
    <row ht="128.25" r="69" spans="1:7" x14ac:dyDescent="0.2">
      <c r="A69" s="171" t="s">
        <v>21</v>
      </c>
      <c r="B69" s="160">
        <v>2</v>
      </c>
      <c r="C69" s="160">
        <v>2</v>
      </c>
      <c r="D69" s="167" t="s">
        <v>89</v>
      </c>
      <c r="E69" s="182" t="s">
        <v>103</v>
      </c>
      <c r="F69" s="127"/>
      <c r="G69" s="6"/>
    </row>
    <row customHeight="1" ht="50.25" r="70" spans="1:7" x14ac:dyDescent="0.2">
      <c r="A70" s="171" t="s">
        <v>22</v>
      </c>
      <c r="B70" s="160">
        <v>4</v>
      </c>
      <c r="C70" s="160">
        <v>1</v>
      </c>
      <c r="D70" s="167" t="s">
        <v>90</v>
      </c>
      <c r="E70" s="182" t="s">
        <v>103</v>
      </c>
      <c r="F70" s="127"/>
      <c r="G70" s="6"/>
    </row>
    <row customHeight="1" ht="34.5" r="71" spans="1:7" x14ac:dyDescent="0.2">
      <c r="A71" s="171" t="s">
        <v>23</v>
      </c>
      <c r="B71" s="160">
        <v>2</v>
      </c>
      <c r="C71" s="160">
        <v>2</v>
      </c>
      <c r="D71" s="167" t="s">
        <v>91</v>
      </c>
      <c r="E71" s="182" t="s">
        <v>103</v>
      </c>
      <c r="F71" s="127"/>
      <c r="G71" s="6"/>
    </row>
    <row customHeight="1" ht="52.5" r="72" spans="1:7" x14ac:dyDescent="0.2">
      <c r="A72" s="171" t="s">
        <v>25</v>
      </c>
      <c r="B72" s="160">
        <v>1</v>
      </c>
      <c r="C72" s="160">
        <v>2</v>
      </c>
      <c r="D72" s="167" t="s">
        <v>93</v>
      </c>
      <c r="E72" s="182" t="s">
        <v>103</v>
      </c>
      <c r="F72" s="144"/>
      <c r="G72" s="6"/>
    </row>
    <row customHeight="1" ht="54" r="73" spans="1:7" x14ac:dyDescent="0.2">
      <c r="A73" s="171" t="s">
        <v>27</v>
      </c>
      <c r="B73" s="160">
        <v>1</v>
      </c>
      <c r="C73" s="160">
        <v>1</v>
      </c>
      <c r="D73" s="167" t="s">
        <v>94</v>
      </c>
      <c r="E73" s="182" t="s">
        <v>103</v>
      </c>
      <c r="F73" s="144"/>
      <c r="G73" s="6"/>
    </row>
    <row customHeight="1" ht="52.5" r="74" spans="1:7" x14ac:dyDescent="0.2">
      <c r="A74" s="171" t="s">
        <v>54</v>
      </c>
      <c r="B74" s="160">
        <v>1</v>
      </c>
      <c r="C74" s="160">
        <v>2</v>
      </c>
      <c r="D74" s="167" t="s">
        <v>95</v>
      </c>
      <c r="E74" s="182" t="s">
        <v>103</v>
      </c>
      <c r="F74" s="144"/>
      <c r="G74" s="6"/>
    </row>
    <row customHeight="1" ht="7.5" r="75" spans="1:7" thickBot="1" x14ac:dyDescent="0.25">
      <c r="A75" s="100"/>
      <c r="B75" s="101"/>
      <c r="C75" s="101"/>
      <c r="D75" s="101"/>
      <c r="E75" s="108"/>
      <c r="F75" s="116"/>
      <c r="G75" s="6"/>
    </row>
    <row ht="15" r="76" spans="1:7" thickBot="1" x14ac:dyDescent="0.25">
      <c r="A76" s="322" t="s">
        <v>65</v>
      </c>
      <c r="B76" s="323"/>
      <c r="C76" s="323"/>
      <c r="D76" s="323"/>
      <c r="E76" s="323"/>
      <c r="F76" s="324"/>
      <c r="G76" s="6"/>
    </row>
    <row customFormat="1" r="77" s="1" spans="1:7" x14ac:dyDescent="0.2">
      <c r="A77" s="91" t="s">
        <v>0</v>
      </c>
      <c r="B77" s="92" t="s">
        <v>1</v>
      </c>
      <c r="C77" s="92" t="s">
        <v>2</v>
      </c>
      <c r="D77" s="117"/>
      <c r="E77" s="119"/>
      <c r="F77" s="120"/>
      <c r="G77" s="5"/>
    </row>
    <row r="78" spans="1:7" x14ac:dyDescent="0.2">
      <c r="A78" s="26" t="s">
        <v>3</v>
      </c>
      <c r="B78" s="27"/>
      <c r="C78" s="27"/>
      <c r="D78" s="28"/>
      <c r="E78" s="121"/>
      <c r="F78" s="122"/>
      <c r="G78" s="6"/>
    </row>
    <row ht="71.25" r="79" spans="1:7" x14ac:dyDescent="0.2">
      <c r="A79" s="64" t="s">
        <v>28</v>
      </c>
      <c r="B79" s="157">
        <v>12</v>
      </c>
      <c r="C79" s="157">
        <v>2</v>
      </c>
      <c r="D79" s="154" t="s">
        <v>107</v>
      </c>
      <c r="E79" s="181" t="s">
        <v>103</v>
      </c>
      <c r="F79" s="145"/>
      <c r="G79" s="6"/>
    </row>
    <row customHeight="1" ht="52.5" r="80" spans="1:7" x14ac:dyDescent="0.2">
      <c r="A80" s="64" t="s">
        <v>29</v>
      </c>
      <c r="B80" s="157">
        <v>17</v>
      </c>
      <c r="C80" s="157">
        <v>1</v>
      </c>
      <c r="D80" s="156" t="s">
        <v>96</v>
      </c>
      <c r="E80" s="181" t="s">
        <v>103</v>
      </c>
      <c r="F80" s="130"/>
      <c r="G80" s="6"/>
    </row>
    <row customHeight="1" ht="91.5" r="81" spans="1:7" x14ac:dyDescent="0.25">
      <c r="A81" s="64" t="s">
        <v>30</v>
      </c>
      <c r="B81" s="157">
        <v>17</v>
      </c>
      <c r="C81" s="157">
        <v>7</v>
      </c>
      <c r="D81" s="156" t="s">
        <v>100</v>
      </c>
      <c r="E81" s="327" t="s">
        <v>103</v>
      </c>
      <c r="F81" s="328"/>
      <c r="G81" s="6"/>
    </row>
    <row customFormat="1" customHeight="1" ht="56.25" r="82" s="1" spans="1:7" x14ac:dyDescent="0.25">
      <c r="A82" s="64" t="s">
        <v>31</v>
      </c>
      <c r="B82" s="157">
        <v>6</v>
      </c>
      <c r="C82" s="157">
        <v>2</v>
      </c>
      <c r="D82" s="156" t="s">
        <v>97</v>
      </c>
      <c r="E82" s="327" t="s">
        <v>103</v>
      </c>
      <c r="F82" s="328"/>
      <c r="G82" s="5"/>
    </row>
    <row customFormat="1" ht="43.5" r="83" s="1" spans="1:7" x14ac:dyDescent="0.25">
      <c r="A83" s="64" t="s">
        <v>33</v>
      </c>
      <c r="B83" s="157">
        <v>1</v>
      </c>
      <c r="C83" s="157">
        <v>19</v>
      </c>
      <c r="D83" s="154" t="s">
        <v>105</v>
      </c>
      <c r="E83" s="327" t="s">
        <v>103</v>
      </c>
      <c r="F83" s="328"/>
      <c r="G83" s="5"/>
    </row>
    <row customFormat="1" customHeight="1" ht="54" r="84" s="1" spans="1:7" thickBot="1" x14ac:dyDescent="0.3">
      <c r="A84" s="64" t="s">
        <v>32</v>
      </c>
      <c r="B84" s="157">
        <v>12</v>
      </c>
      <c r="C84" s="157">
        <v>2</v>
      </c>
      <c r="D84" s="156" t="s">
        <v>99</v>
      </c>
      <c r="E84" s="327" t="s">
        <v>103</v>
      </c>
      <c r="F84" s="328"/>
      <c r="G84" s="5"/>
    </row>
    <row r="85" spans="1:7" x14ac:dyDescent="0.2">
      <c r="A85" s="32" t="s">
        <v>4</v>
      </c>
      <c r="B85" s="33"/>
      <c r="C85" s="33"/>
      <c r="D85" s="79"/>
      <c r="E85" s="131"/>
      <c r="F85" s="141"/>
      <c r="G85" s="6"/>
    </row>
    <row ht="71.25" r="86" spans="1:7" x14ac:dyDescent="0.2">
      <c r="A86" s="80" t="s">
        <v>28</v>
      </c>
      <c r="B86" s="158">
        <v>2</v>
      </c>
      <c r="C86" s="158">
        <v>2</v>
      </c>
      <c r="D86" s="170" t="s">
        <v>107</v>
      </c>
      <c r="E86" s="184" t="s">
        <v>103</v>
      </c>
      <c r="F86" s="134"/>
      <c r="G86" s="6"/>
    </row>
    <row customHeight="1" ht="60.75" r="87" spans="1:7" x14ac:dyDescent="0.2">
      <c r="A87" s="80" t="s">
        <v>29</v>
      </c>
      <c r="B87" s="158">
        <v>3</v>
      </c>
      <c r="C87" s="158">
        <v>1</v>
      </c>
      <c r="D87" s="170" t="s">
        <v>96</v>
      </c>
      <c r="E87" s="184" t="s">
        <v>103</v>
      </c>
      <c r="F87" s="134"/>
      <c r="G87" s="6"/>
    </row>
    <row customHeight="1" ht="91.5" r="88" spans="1:7" x14ac:dyDescent="0.2">
      <c r="A88" s="80" t="s">
        <v>30</v>
      </c>
      <c r="B88" s="158">
        <v>20</v>
      </c>
      <c r="C88" s="158">
        <v>7</v>
      </c>
      <c r="D88" s="170" t="s">
        <v>100</v>
      </c>
      <c r="E88" s="184" t="s">
        <v>103</v>
      </c>
      <c r="F88" s="134"/>
      <c r="G88" s="6"/>
    </row>
    <row customHeight="1" ht="54" r="89" spans="1:7" x14ac:dyDescent="0.2">
      <c r="A89" s="80" t="s">
        <v>32</v>
      </c>
      <c r="B89" s="158">
        <v>4</v>
      </c>
      <c r="C89" s="158">
        <v>2</v>
      </c>
      <c r="D89" s="170" t="s">
        <v>99</v>
      </c>
      <c r="E89" s="334" t="s">
        <v>103</v>
      </c>
      <c r="F89" s="335"/>
      <c r="G89" s="6"/>
    </row>
    <row customHeight="1" ht="48.75" r="90" spans="1:7" x14ac:dyDescent="0.2">
      <c r="A90" s="80" t="s">
        <v>33</v>
      </c>
      <c r="B90" s="158">
        <v>4</v>
      </c>
      <c r="C90" s="158">
        <v>19</v>
      </c>
      <c r="D90" s="170" t="s">
        <v>105</v>
      </c>
      <c r="E90" s="184" t="s">
        <v>103</v>
      </c>
      <c r="F90" s="134"/>
      <c r="G90" s="6"/>
    </row>
    <row customHeight="1" ht="61.5" r="91" spans="1:7" thickBot="1" x14ac:dyDescent="0.3">
      <c r="A91" s="80" t="s">
        <v>34</v>
      </c>
      <c r="B91" s="158">
        <v>22</v>
      </c>
      <c r="C91" s="158">
        <v>9</v>
      </c>
      <c r="D91" s="170" t="s">
        <v>98</v>
      </c>
      <c r="E91" s="332" t="s">
        <v>103</v>
      </c>
      <c r="F91" s="333"/>
      <c r="G91" s="6"/>
    </row>
    <row r="92" spans="1:7" x14ac:dyDescent="0.2">
      <c r="A92" s="82" t="s">
        <v>5</v>
      </c>
      <c r="B92" s="83"/>
      <c r="C92" s="83"/>
      <c r="D92" s="84"/>
      <c r="E92" s="135"/>
      <c r="F92" s="143"/>
      <c r="G92" s="6"/>
    </row>
    <row r="93" spans="1:7" x14ac:dyDescent="0.2">
      <c r="A93" s="85" t="s">
        <v>35</v>
      </c>
      <c r="B93" s="159">
        <v>9</v>
      </c>
      <c r="C93" s="159">
        <v>15</v>
      </c>
      <c r="D93" s="86" t="s">
        <v>132</v>
      </c>
      <c r="E93" s="137" t="s">
        <v>124</v>
      </c>
      <c r="F93" s="138"/>
      <c r="G93" s="6"/>
    </row>
    <row r="94" spans="1:7" x14ac:dyDescent="0.2">
      <c r="A94" s="58" t="s">
        <v>36</v>
      </c>
      <c r="B94" s="159">
        <v>5</v>
      </c>
      <c r="C94" s="159">
        <v>1</v>
      </c>
      <c r="D94" s="52" t="s">
        <v>133</v>
      </c>
      <c r="E94" s="137" t="s">
        <v>125</v>
      </c>
      <c r="F94" s="138"/>
      <c r="G94" s="6"/>
    </row>
    <row r="95" spans="1:7" x14ac:dyDescent="0.2">
      <c r="A95" s="58" t="s">
        <v>44</v>
      </c>
      <c r="B95" s="159">
        <v>28</v>
      </c>
      <c r="C95" s="159">
        <v>3</v>
      </c>
      <c r="D95" s="52" t="s">
        <v>134</v>
      </c>
      <c r="E95" s="137" t="s">
        <v>124</v>
      </c>
      <c r="F95" s="138"/>
      <c r="G95" s="6"/>
    </row>
    <row r="96" spans="1:7" x14ac:dyDescent="0.2">
      <c r="A96" s="58" t="s">
        <v>37</v>
      </c>
      <c r="B96" s="159">
        <v>10</v>
      </c>
      <c r="C96" s="159">
        <v>4</v>
      </c>
      <c r="D96" s="52" t="s">
        <v>119</v>
      </c>
      <c r="E96" s="137" t="s">
        <v>124</v>
      </c>
      <c r="F96" s="138"/>
      <c r="G96" s="6"/>
    </row>
    <row r="97" spans="1:8" x14ac:dyDescent="0.2">
      <c r="A97" s="58" t="s">
        <v>39</v>
      </c>
      <c r="B97" s="159">
        <v>2</v>
      </c>
      <c r="C97" s="159">
        <v>7</v>
      </c>
      <c r="D97" s="52" t="s">
        <v>135</v>
      </c>
      <c r="E97" s="137" t="s">
        <v>124</v>
      </c>
      <c r="F97" s="138"/>
      <c r="G97" s="6"/>
    </row>
    <row r="98" spans="1:8" x14ac:dyDescent="0.2">
      <c r="A98" s="58" t="s">
        <v>38</v>
      </c>
      <c r="B98" s="159">
        <v>2</v>
      </c>
      <c r="C98" s="159">
        <v>1</v>
      </c>
      <c r="D98" s="52" t="s">
        <v>136</v>
      </c>
      <c r="E98" s="137" t="s">
        <v>126</v>
      </c>
      <c r="F98" s="138"/>
      <c r="G98" s="6"/>
    </row>
    <row r="99" spans="1:8" x14ac:dyDescent="0.2">
      <c r="A99" s="58" t="s">
        <v>40</v>
      </c>
      <c r="B99" s="159">
        <v>28</v>
      </c>
      <c r="C99" s="159">
        <v>10</v>
      </c>
      <c r="D99" s="52" t="s">
        <v>137</v>
      </c>
      <c r="E99" s="137" t="s">
        <v>124</v>
      </c>
      <c r="F99" s="138"/>
      <c r="G99" s="6"/>
    </row>
    <row ht="42.75" r="100" spans="1:8" x14ac:dyDescent="0.2">
      <c r="A100" s="172" t="s">
        <v>41</v>
      </c>
      <c r="B100" s="159">
        <v>28</v>
      </c>
      <c r="C100" s="159">
        <v>1</v>
      </c>
      <c r="D100" s="169" t="s">
        <v>127</v>
      </c>
      <c r="E100" s="186" t="s">
        <v>128</v>
      </c>
      <c r="F100" s="146"/>
      <c r="G100" s="6"/>
    </row>
    <row customHeight="1" ht="39" r="101" spans="1:8" x14ac:dyDescent="0.2">
      <c r="A101" s="95" t="s">
        <v>55</v>
      </c>
      <c r="B101" s="159">
        <v>4</v>
      </c>
      <c r="C101" s="159">
        <v>5</v>
      </c>
      <c r="D101" s="177" t="s">
        <v>130</v>
      </c>
      <c r="E101" s="339" t="s">
        <v>129</v>
      </c>
      <c r="F101" s="340"/>
      <c r="G101" s="6"/>
    </row>
    <row ht="114" r="102" spans="1:8" x14ac:dyDescent="0.2">
      <c r="A102" s="172" t="s">
        <v>74</v>
      </c>
      <c r="B102" s="159">
        <v>4</v>
      </c>
      <c r="C102" s="159">
        <v>2</v>
      </c>
      <c r="D102" s="169" t="s">
        <v>108</v>
      </c>
      <c r="E102" s="185" t="s">
        <v>103</v>
      </c>
      <c r="F102" s="138"/>
      <c r="G102" s="6"/>
    </row>
    <row r="103" spans="1:8" x14ac:dyDescent="0.2">
      <c r="A103" s="67" t="s">
        <v>73</v>
      </c>
      <c r="B103" s="68"/>
      <c r="C103" s="68"/>
      <c r="D103" s="68"/>
      <c r="E103" s="124"/>
      <c r="F103" s="125"/>
      <c r="G103" s="6"/>
    </row>
    <row r="104" spans="1:8" x14ac:dyDescent="0.2">
      <c r="A104" s="71" t="s">
        <v>45</v>
      </c>
      <c r="B104" s="160">
        <v>8</v>
      </c>
      <c r="C104" s="160">
        <v>4</v>
      </c>
      <c r="D104" s="21" t="s">
        <v>116</v>
      </c>
      <c r="E104" s="126" t="s">
        <v>123</v>
      </c>
      <c r="F104" s="127"/>
      <c r="G104" s="6"/>
    </row>
    <row r="105" spans="1:8" x14ac:dyDescent="0.2">
      <c r="A105" s="71" t="s">
        <v>46</v>
      </c>
      <c r="B105" s="160">
        <v>2</v>
      </c>
      <c r="C105" s="160">
        <v>4</v>
      </c>
      <c r="D105" s="21" t="s">
        <v>117</v>
      </c>
      <c r="E105" s="126" t="s">
        <v>123</v>
      </c>
      <c r="F105" s="127"/>
      <c r="G105" s="6"/>
    </row>
    <row r="106" spans="1:8" x14ac:dyDescent="0.2">
      <c r="A106" s="71" t="s">
        <v>47</v>
      </c>
      <c r="B106" s="160">
        <v>2</v>
      </c>
      <c r="C106" s="160">
        <v>6</v>
      </c>
      <c r="D106" s="217" t="s">
        <v>122</v>
      </c>
      <c r="E106" s="126" t="s">
        <v>124</v>
      </c>
      <c r="F106" s="127"/>
      <c r="G106" s="6"/>
    </row>
    <row r="107" spans="1:8" x14ac:dyDescent="0.2">
      <c r="A107" s="71" t="s">
        <v>48</v>
      </c>
      <c r="B107" s="160">
        <v>7</v>
      </c>
      <c r="C107" s="160">
        <v>2</v>
      </c>
      <c r="D107" s="21" t="s">
        <v>131</v>
      </c>
      <c r="E107" s="126" t="s">
        <v>123</v>
      </c>
      <c r="F107" s="127"/>
      <c r="G107" s="219"/>
    </row>
    <row r="108" spans="1:8" x14ac:dyDescent="0.2">
      <c r="A108" s="71" t="s">
        <v>49</v>
      </c>
      <c r="B108" s="160">
        <v>1</v>
      </c>
      <c r="C108" s="160">
        <v>5</v>
      </c>
      <c r="D108" s="21" t="s">
        <v>118</v>
      </c>
      <c r="E108" s="126" t="s">
        <v>124</v>
      </c>
      <c r="F108" s="127"/>
      <c r="G108" s="6"/>
    </row>
    <row r="109" spans="1:8" x14ac:dyDescent="0.2">
      <c r="A109" s="71" t="s">
        <v>50</v>
      </c>
      <c r="B109" s="160">
        <v>6</v>
      </c>
      <c r="C109" s="160">
        <v>2</v>
      </c>
      <c r="D109" s="21" t="s">
        <v>119</v>
      </c>
      <c r="E109" s="126" t="s">
        <v>123</v>
      </c>
      <c r="F109" s="127"/>
      <c r="G109" s="6"/>
    </row>
    <row r="110" spans="1:8" x14ac:dyDescent="0.2">
      <c r="A110" s="71" t="s">
        <v>51</v>
      </c>
      <c r="B110" s="160">
        <v>1</v>
      </c>
      <c r="C110" s="160">
        <v>5</v>
      </c>
      <c r="D110" s="21" t="s">
        <v>120</v>
      </c>
      <c r="E110" s="126" t="s">
        <v>124</v>
      </c>
      <c r="F110" s="127"/>
      <c r="G110" s="6"/>
    </row>
    <row customHeight="1" ht="13.5" r="111" spans="1:8" x14ac:dyDescent="0.2">
      <c r="A111" s="71" t="s">
        <v>52</v>
      </c>
      <c r="B111" s="160">
        <v>6</v>
      </c>
      <c r="C111" s="160">
        <v>2</v>
      </c>
      <c r="D111" s="21" t="s">
        <v>121</v>
      </c>
      <c r="E111" s="126" t="s">
        <v>123</v>
      </c>
      <c r="F111" s="127"/>
      <c r="G111" s="6"/>
    </row>
    <row customHeight="1" ht="80.25" r="112" spans="1:8" x14ac:dyDescent="0.25">
      <c r="A112" s="171" t="s">
        <v>28</v>
      </c>
      <c r="B112" s="160">
        <v>1</v>
      </c>
      <c r="C112" s="160">
        <v>2</v>
      </c>
      <c r="D112" s="178" t="s">
        <v>107</v>
      </c>
      <c r="E112" s="182" t="s">
        <v>103</v>
      </c>
      <c r="F112" s="127"/>
      <c r="G112" s="6"/>
      <c r="H112" s="218"/>
    </row>
    <row customHeight="1" ht="47.25" r="113" spans="1:7" x14ac:dyDescent="0.25">
      <c r="A113" s="171" t="s">
        <v>31</v>
      </c>
      <c r="B113" s="160">
        <v>4</v>
      </c>
      <c r="C113" s="160">
        <v>2</v>
      </c>
      <c r="D113" s="178" t="s">
        <v>97</v>
      </c>
      <c r="E113" s="336" t="s">
        <v>103</v>
      </c>
      <c r="F113" s="337"/>
      <c r="G113" s="6"/>
    </row>
    <row customHeight="1" ht="46.5" r="114" spans="1:7" x14ac:dyDescent="0.25">
      <c r="A114" s="171" t="s">
        <v>32</v>
      </c>
      <c r="B114" s="160">
        <v>4</v>
      </c>
      <c r="C114" s="160">
        <v>2</v>
      </c>
      <c r="D114" s="167" t="s">
        <v>99</v>
      </c>
      <c r="E114" s="338" t="s">
        <v>103</v>
      </c>
      <c r="F114" s="337"/>
      <c r="G114" s="6"/>
    </row>
    <row r="115" spans="1:7" x14ac:dyDescent="0.2">
      <c r="A115" s="71" t="s">
        <v>42</v>
      </c>
      <c r="B115" s="160">
        <v>1</v>
      </c>
      <c r="C115" s="160">
        <v>2</v>
      </c>
      <c r="D115" s="21" t="s">
        <v>141</v>
      </c>
      <c r="E115" s="338" t="s">
        <v>139</v>
      </c>
      <c r="F115" s="341"/>
      <c r="G115" s="6"/>
    </row>
    <row r="116" spans="1:7" x14ac:dyDescent="0.2">
      <c r="A116" s="71" t="s">
        <v>53</v>
      </c>
      <c r="B116" s="160">
        <v>5</v>
      </c>
      <c r="C116" s="160">
        <v>1</v>
      </c>
      <c r="D116" s="21" t="s">
        <v>142</v>
      </c>
      <c r="E116" s="338" t="s">
        <v>140</v>
      </c>
      <c r="F116" s="341"/>
      <c r="G116" s="6"/>
    </row>
    <row r="117" spans="1:7" x14ac:dyDescent="0.2">
      <c r="A117" s="71" t="s">
        <v>43</v>
      </c>
      <c r="B117" s="160">
        <v>1</v>
      </c>
      <c r="C117" s="160">
        <v>2</v>
      </c>
      <c r="D117" s="21" t="s">
        <v>138</v>
      </c>
      <c r="E117" s="338" t="s">
        <v>139</v>
      </c>
      <c r="F117" s="341"/>
      <c r="G117" s="6"/>
    </row>
    <row r="118" spans="1:7" x14ac:dyDescent="0.2">
      <c r="A118" s="71" t="s">
        <v>56</v>
      </c>
      <c r="B118" s="160">
        <v>5</v>
      </c>
      <c r="C118" s="160">
        <v>1</v>
      </c>
      <c r="D118" s="21" t="s">
        <v>138</v>
      </c>
      <c r="E118" s="338" t="s">
        <v>140</v>
      </c>
      <c r="F118" s="341"/>
      <c r="G118" s="6"/>
    </row>
    <row ht="15" r="119" spans="1:7" thickBot="1" x14ac:dyDescent="0.25">
      <c r="A119" s="42" t="s">
        <v>59</v>
      </c>
      <c r="B119" s="164">
        <f>SUM(B104:B118)</f>
        <v>54</v>
      </c>
      <c r="C119" s="43"/>
      <c r="D119" s="43"/>
      <c r="E119" s="147"/>
      <c r="F119" s="148"/>
      <c r="G119" s="6"/>
    </row>
    <row customHeight="1" ht="5.25" r="120" spans="1:7" thickBot="1" x14ac:dyDescent="0.25">
      <c r="A120" s="100"/>
      <c r="B120" s="101"/>
      <c r="C120" s="101"/>
      <c r="D120" s="101"/>
      <c r="E120" s="108"/>
      <c r="F120" s="116"/>
      <c r="G120" s="6"/>
    </row>
    <row ht="15" r="121" spans="1:7" thickBot="1" x14ac:dyDescent="0.25">
      <c r="A121" s="322" t="s">
        <v>66</v>
      </c>
      <c r="B121" s="323"/>
      <c r="C121" s="323"/>
      <c r="D121" s="323"/>
      <c r="E121" s="323"/>
      <c r="F121" s="324"/>
      <c r="G121" s="6"/>
    </row>
    <row r="122" spans="1:7" x14ac:dyDescent="0.2">
      <c r="A122" s="91" t="s">
        <v>0</v>
      </c>
      <c r="B122" s="92" t="s">
        <v>1</v>
      </c>
      <c r="C122" s="92" t="s">
        <v>2</v>
      </c>
      <c r="D122" s="117"/>
      <c r="E122" s="119"/>
      <c r="F122" s="120"/>
      <c r="G122" s="6"/>
    </row>
    <row r="123" spans="1:7" x14ac:dyDescent="0.2">
      <c r="A123" s="26" t="s">
        <v>3</v>
      </c>
      <c r="B123" s="27"/>
      <c r="C123" s="27"/>
      <c r="D123" s="28"/>
      <c r="E123" s="121"/>
      <c r="F123" s="122"/>
      <c r="G123" s="6"/>
    </row>
    <row customHeight="1" ht="103.5" r="124" spans="1:7" thickBot="1" x14ac:dyDescent="0.25">
      <c r="A124" s="96" t="s">
        <v>101</v>
      </c>
      <c r="B124" s="161">
        <v>31</v>
      </c>
      <c r="C124" s="161">
        <v>1</v>
      </c>
      <c r="D124" s="179" t="s">
        <v>143</v>
      </c>
      <c r="E124" s="342" t="s">
        <v>144</v>
      </c>
      <c r="F124" s="343"/>
      <c r="G124" s="6"/>
    </row>
    <row r="125" spans="1:7" x14ac:dyDescent="0.2">
      <c r="A125" s="32" t="s">
        <v>4</v>
      </c>
      <c r="B125" s="33"/>
      <c r="C125" s="33"/>
      <c r="D125" s="34"/>
      <c r="E125" s="131"/>
      <c r="F125" s="149"/>
      <c r="G125" s="6"/>
    </row>
    <row customHeight="1" ht="104.25" r="126" spans="1:7" x14ac:dyDescent="0.2">
      <c r="A126" s="80" t="s">
        <v>101</v>
      </c>
      <c r="B126" s="158">
        <v>13</v>
      </c>
      <c r="C126" s="158">
        <v>1</v>
      </c>
      <c r="D126" s="188" t="s">
        <v>143</v>
      </c>
      <c r="E126" s="334" t="s">
        <v>144</v>
      </c>
      <c r="F126" s="335"/>
      <c r="G126" s="6"/>
    </row>
    <row r="127" spans="1:7" x14ac:dyDescent="0.2">
      <c r="A127" s="67" t="s">
        <v>73</v>
      </c>
      <c r="B127" s="68"/>
      <c r="C127" s="68"/>
      <c r="D127" s="69"/>
      <c r="E127" s="124"/>
      <c r="F127" s="187"/>
      <c r="G127" s="6"/>
    </row>
    <row customHeight="1" ht="99.75" r="128" spans="1:7" x14ac:dyDescent="0.2">
      <c r="A128" s="174" t="s">
        <v>101</v>
      </c>
      <c r="B128" s="162">
        <v>16</v>
      </c>
      <c r="C128" s="162">
        <v>1</v>
      </c>
      <c r="D128" s="173" t="s">
        <v>143</v>
      </c>
      <c r="E128" s="338" t="s">
        <v>144</v>
      </c>
      <c r="F128" s="341"/>
      <c r="G128" s="6"/>
    </row>
    <row ht="15" r="129" spans="1:7" thickBot="1" x14ac:dyDescent="0.25">
      <c r="A129" s="42" t="s">
        <v>59</v>
      </c>
      <c r="B129" s="163">
        <f>SUM(B124+B126+B128)</f>
        <v>60</v>
      </c>
      <c r="C129" s="43"/>
      <c r="D129" s="20"/>
      <c r="E129" s="147"/>
      <c r="F129" s="150"/>
      <c r="G129" s="6"/>
    </row>
    <row customHeight="1" ht="5.25" r="130" spans="1:7" thickBot="1" x14ac:dyDescent="0.25">
      <c r="A130" s="100"/>
      <c r="B130" s="101"/>
      <c r="C130" s="101"/>
      <c r="D130" s="101"/>
      <c r="E130" s="108"/>
      <c r="F130" s="116"/>
      <c r="G130" s="6"/>
    </row>
    <row r="131" spans="1:7" x14ac:dyDescent="0.2">
      <c r="A131" s="329" t="s">
        <v>72</v>
      </c>
      <c r="B131" s="330"/>
      <c r="C131" s="330"/>
      <c r="D131" s="330"/>
      <c r="E131" s="330"/>
      <c r="F131" s="331"/>
      <c r="G131" s="6"/>
    </row>
    <row ht="15" r="132" spans="1:7" thickBot="1" x14ac:dyDescent="0.25">
      <c r="A132" s="74" t="s">
        <v>0</v>
      </c>
      <c r="B132" s="75" t="s">
        <v>1</v>
      </c>
      <c r="C132" s="75" t="s">
        <v>2</v>
      </c>
      <c r="D132" s="214"/>
      <c r="E132" s="215"/>
      <c r="F132" s="216"/>
      <c r="G132" s="6"/>
    </row>
    <row r="133" spans="1:7" x14ac:dyDescent="0.2">
      <c r="A133" s="209" t="s">
        <v>3</v>
      </c>
      <c r="B133" s="210"/>
      <c r="C133" s="210"/>
      <c r="D133" s="211"/>
      <c r="E133" s="212"/>
      <c r="F133" s="213"/>
      <c r="G133" s="6"/>
    </row>
    <row customHeight="1" ht="67.5" r="134" spans="1:7" x14ac:dyDescent="0.2">
      <c r="A134" s="175" t="s">
        <v>70</v>
      </c>
      <c r="B134" s="157">
        <v>3</v>
      </c>
      <c r="C134" s="157">
        <v>1</v>
      </c>
      <c r="D134" s="180" t="s">
        <v>114</v>
      </c>
      <c r="E134" s="183" t="s">
        <v>103</v>
      </c>
      <c r="F134" s="151"/>
      <c r="G134" s="6"/>
    </row>
    <row ht="72" r="135" spans="1:7" thickBot="1" x14ac:dyDescent="0.25">
      <c r="A135" s="204" t="s">
        <v>71</v>
      </c>
      <c r="B135" s="205">
        <v>1</v>
      </c>
      <c r="C135" s="205">
        <v>1</v>
      </c>
      <c r="D135" s="206" t="s">
        <v>115</v>
      </c>
      <c r="E135" s="207" t="s">
        <v>103</v>
      </c>
      <c r="F135" s="208"/>
      <c r="G135" s="6"/>
    </row>
    <row r="136" spans="1:7" x14ac:dyDescent="0.2">
      <c r="A136" s="32" t="s">
        <v>4</v>
      </c>
      <c r="B136" s="33"/>
      <c r="C136" s="33"/>
      <c r="D136" s="34"/>
      <c r="E136" s="131"/>
      <c r="F136" s="149"/>
      <c r="G136" s="6"/>
    </row>
    <row customHeight="1" ht="69" r="137" spans="1:7" thickBot="1" x14ac:dyDescent="0.25">
      <c r="A137" s="189" t="s">
        <v>70</v>
      </c>
      <c r="B137" s="190">
        <v>2</v>
      </c>
      <c r="C137" s="190">
        <v>1</v>
      </c>
      <c r="D137" s="191" t="s">
        <v>114</v>
      </c>
      <c r="E137" s="192" t="s">
        <v>103</v>
      </c>
      <c r="F137" s="193"/>
      <c r="G137" s="6"/>
    </row>
    <row r="138" spans="1:7" x14ac:dyDescent="0.2">
      <c r="A138" s="67" t="s">
        <v>73</v>
      </c>
      <c r="B138" s="68"/>
      <c r="C138" s="68"/>
      <c r="D138" s="69"/>
      <c r="E138" s="124"/>
      <c r="F138" s="187"/>
      <c r="G138" s="6"/>
    </row>
    <row ht="72" r="139" spans="1:7" thickBot="1" x14ac:dyDescent="0.25">
      <c r="A139" s="194" t="s">
        <v>71</v>
      </c>
      <c r="B139" s="195">
        <v>2</v>
      </c>
      <c r="C139" s="195">
        <v>1</v>
      </c>
      <c r="D139" s="196" t="s">
        <v>115</v>
      </c>
      <c r="E139" s="197" t="s">
        <v>103</v>
      </c>
      <c r="F139" s="198"/>
      <c r="G139" s="6"/>
    </row>
    <row customFormat="1" r="140" s="1" spans="1:7" x14ac:dyDescent="0.2">
      <c r="A140" s="44" t="s">
        <v>5</v>
      </c>
      <c r="B140" s="45"/>
      <c r="C140" s="45"/>
      <c r="D140" s="46"/>
      <c r="E140" s="152"/>
      <c r="F140" s="153"/>
      <c r="G140" s="5"/>
    </row>
    <row ht="72" r="141" spans="1:7" thickBot="1" x14ac:dyDescent="0.25">
      <c r="A141" s="199" t="s">
        <v>71</v>
      </c>
      <c r="B141" s="200">
        <v>2</v>
      </c>
      <c r="C141" s="200">
        <v>1</v>
      </c>
      <c r="D141" s="201" t="s">
        <v>115</v>
      </c>
      <c r="E141" s="202" t="s">
        <v>103</v>
      </c>
      <c r="F141" s="203"/>
      <c r="G141" s="6"/>
    </row>
    <row r="142" spans="1:7" x14ac:dyDescent="0.2">
      <c r="A142" s="8"/>
      <c r="B142" s="8"/>
      <c r="C142" s="8"/>
      <c r="D142" s="8"/>
      <c r="E142" s="7"/>
      <c r="F142" s="11"/>
    </row>
  </sheetData>
  <mergeCells count="23">
    <mergeCell ref="A131:F131"/>
    <mergeCell ref="E81:F81"/>
    <mergeCell ref="E91:F91"/>
    <mergeCell ref="E82:F82"/>
    <mergeCell ref="E84:F84"/>
    <mergeCell ref="E89:F89"/>
    <mergeCell ref="E113:F113"/>
    <mergeCell ref="E114:F114"/>
    <mergeCell ref="E101:F101"/>
    <mergeCell ref="E117:F117"/>
    <mergeCell ref="E118:F118"/>
    <mergeCell ref="E115:F115"/>
    <mergeCell ref="E116:F116"/>
    <mergeCell ref="E124:F124"/>
    <mergeCell ref="E126:F126"/>
    <mergeCell ref="E128:F128"/>
    <mergeCell ref="A1:F1"/>
    <mergeCell ref="A2:F2"/>
    <mergeCell ref="A49:F49"/>
    <mergeCell ref="A76:F76"/>
    <mergeCell ref="A121:F121"/>
    <mergeCell ref="E7:F7"/>
    <mergeCell ref="E83:F83"/>
  </mergeCells>
  <pageMargins bottom="0.78740157480314965" footer="0.31496062992125984" header="0.31496062992125984" left="0.70866141732283472" right="0.70866141732283472" top="0.78740157480314965"/>
  <pageSetup horizontalDpi="300" orientation="landscape" paperSize="9" r:id="rId1" scale="6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baseType="lpstr" size="4">
      <vt:lpstr>Rozpočet</vt:lpstr>
      <vt:lpstr>Obsah školení</vt:lpstr>
      <vt:lpstr>'Obsah školení'!Oblast_tisku</vt:lpstr>
      <vt:lpstr>Rozpočet!Oblast_tisku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2012-08-06T08:17:48Z</dcterms:created>
  <cp:lastPrinted>2013-07-04T07:42:53Z</cp:lastPrinted>
  <dcterms:modified xsi:type="dcterms:W3CDTF">2013-07-04T07:43:01Z</dcterms:modified>
</cp:coreProperties>
</file>