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 workbookAlgorithmName="SHA-512" workbookHashValue="+fGRyoGbQkKXOL1DhkD9fVXoPXB5VBQEKm+XdZWf7cRyomQkln0StN/au8sI/4ZbYsBZPNVmPZtSSxoQBjvuCw==" workbookSaltValue="y34Qe67BwUIoSHHHAfWonQ==" workbookSpinCount="100000"/>
  <bookViews>
    <workbookView activeTab="2" firstSheet="1" windowHeight="7695" windowWidth="16410" xWindow="0" yWindow="0"/>
  </bookViews>
  <sheets>
    <sheet name="Kategorie" r:id="rId1" sheetId="3" state="hidden"/>
    <sheet name="Kategorie tisku" r:id="rId2" sheetId="5"/>
    <sheet name="Tisky" r:id="rId3" sheetId="2"/>
  </sheets>
  <definedNames>
    <definedName hidden="1" localSheetId="2" name="_xlnm._FilterDatabase">Tisky!$A$1:$R$50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l="1" r="P26"/>
  <c i="2" r="L26" s="1"/>
  <c i="2" r="P27"/>
  <c i="2" r="L27" s="1"/>
  <c i="2" l="1" r="M27"/>
  <c i="2" r="O27" s="1"/>
  <c i="2" r="N27"/>
  <c i="2" r="M26"/>
  <c i="2" r="O26" s="1"/>
  <c i="2" r="N26"/>
  <c i="2" r="P30"/>
  <c i="2" r="P31"/>
  <c i="2" r="L31" s="1"/>
  <c i="2" r="P32"/>
  <c i="2" r="P33"/>
  <c i="2" r="L33" s="1"/>
  <c i="2" l="1" r="L30"/>
  <c i="2" r="N30" s="1"/>
  <c i="2" r="N33"/>
  <c i="2" r="M33"/>
  <c i="2" r="O33" s="1"/>
  <c i="2" r="P34"/>
  <c i="2" r="L34" s="1"/>
  <c i="2" r="P35"/>
  <c i="2" r="L35" s="1"/>
  <c i="2" r="P36"/>
  <c i="2" r="L36" s="1"/>
  <c i="2" l="1" r="M30"/>
  <c i="2" r="O30" s="1"/>
  <c i="2" r="M35"/>
  <c i="2" r="O35" s="1"/>
  <c i="2" r="N35"/>
  <c i="2" r="N36"/>
  <c i="2" r="M36"/>
  <c i="2" r="O36" s="1"/>
  <c i="2" r="N34"/>
  <c i="2" r="M34"/>
  <c i="2" r="O34" s="1"/>
  <c i="2" r="P3"/>
  <c i="2" r="P4"/>
  <c i="2" r="L4" s="1"/>
  <c i="2" r="P5"/>
  <c i="2" r="L5" s="1"/>
  <c i="2" r="P6"/>
  <c i="2" r="L6" s="1"/>
  <c i="2" r="P7"/>
  <c i="2" r="L7" s="1"/>
  <c i="2" r="P8"/>
  <c i="2" r="L8" s="1"/>
  <c i="2" r="P9"/>
  <c i="2" r="L9" s="1"/>
  <c i="2" r="P10"/>
  <c i="2" r="L10" s="1"/>
  <c i="2" r="P11"/>
  <c i="2" r="L11" s="1"/>
  <c i="2" r="P12"/>
  <c i="2" r="L12" s="1"/>
  <c i="2" r="P13"/>
  <c i="2" r="L13" s="1"/>
  <c i="2" r="P14"/>
  <c i="2" r="L14" s="1"/>
  <c i="2" r="P15"/>
  <c i="2" r="L15" s="1"/>
  <c i="2" r="P16"/>
  <c i="2" r="L16" s="1"/>
  <c i="2" r="P17"/>
  <c i="2" r="L17" s="1"/>
  <c i="2" r="P18"/>
  <c i="2" r="L18" s="1"/>
  <c i="2" r="P19"/>
  <c i="2" r="L19" s="1"/>
  <c i="2" r="P20"/>
  <c i="2" r="L20" s="1"/>
  <c i="2" r="P21"/>
  <c i="2" r="L21" s="1"/>
  <c i="2" r="P22"/>
  <c i="2" r="L22" s="1"/>
  <c i="2" r="P23"/>
  <c i="2" r="L23" s="1"/>
  <c i="2" r="P24"/>
  <c i="2" r="L24" s="1"/>
  <c i="2" r="P25"/>
  <c i="2" r="L25" s="1"/>
  <c i="2" r="P28"/>
  <c i="2" r="L28" s="1"/>
  <c i="2" r="P29"/>
  <c i="2" r="L29" s="1"/>
  <c i="2" r="L32"/>
  <c i="2" r="P37"/>
  <c i="2" r="L37" s="1"/>
  <c i="2" r="P38"/>
  <c i="2" r="L38" s="1"/>
  <c i="2" r="P39"/>
  <c i="2" r="L39" s="1"/>
  <c i="2" r="P40"/>
  <c i="2" r="L40" s="1"/>
  <c i="2" r="P41"/>
  <c i="2" r="L41" s="1"/>
  <c i="2" r="P42"/>
  <c i="2" r="L42" s="1"/>
  <c i="2" r="P43"/>
  <c i="2" r="L43" s="1"/>
  <c i="2" r="P44"/>
  <c i="2" r="L44" s="1"/>
  <c i="2" r="P45"/>
  <c i="2" r="L45" s="1"/>
  <c i="2" r="P46"/>
  <c i="2" r="L46" s="1"/>
  <c i="2" r="P47"/>
  <c i="2" r="L47" s="1"/>
  <c i="2" r="P48"/>
  <c i="2" r="L48" s="1"/>
  <c i="2" r="P49"/>
  <c i="2" r="L49" s="1"/>
  <c i="2" l="1" r="N32"/>
  <c i="2" r="M32"/>
  <c i="2" r="O32" s="1"/>
  <c i="2" r="N31"/>
  <c i="2" r="M31"/>
  <c i="2" r="O31" s="1"/>
  <c i="2" r="L3"/>
  <c i="2" r="N3" s="1"/>
  <c i="2" r="N4"/>
  <c i="2" r="N5"/>
  <c i="2" r="N6"/>
  <c i="2" r="N7"/>
  <c i="2" r="N8"/>
  <c i="2" r="N9"/>
  <c i="2" r="N10"/>
  <c i="2" r="N11"/>
  <c i="2" r="N13"/>
  <c i="2" r="N14"/>
  <c i="2" r="N15"/>
  <c i="2" r="N16"/>
  <c i="2" r="N17"/>
  <c i="2" r="N18"/>
  <c i="2" r="N19"/>
  <c i="2" r="N20"/>
  <c i="2" r="N21"/>
  <c i="2" r="N22"/>
  <c i="2" r="N23"/>
  <c i="2" r="N24"/>
  <c i="2" r="N25"/>
  <c i="2" r="N28"/>
  <c i="2" r="N29"/>
  <c i="2" r="N37"/>
  <c i="2" r="N38"/>
  <c i="2" r="N39"/>
  <c i="2" r="N40"/>
  <c i="2" r="N41"/>
  <c i="2" r="N42"/>
  <c i="2" r="N43"/>
  <c i="2" r="N44"/>
  <c i="2" r="N45"/>
  <c i="2" r="N46"/>
  <c i="2" r="N47"/>
  <c i="2" r="N48"/>
  <c i="2" r="N49"/>
  <c i="2" r="P2"/>
  <c i="2" r="L2" s="1"/>
  <c i="2" r="N2" s="1"/>
  <c i="2" l="1" r="N12"/>
  <c i="2" r="N50" s="1"/>
  <c i="2" l="1" r="M43"/>
  <c i="2" r="O43" s="1"/>
  <c i="2" r="M41"/>
  <c i="2" r="O41" s="1"/>
  <c i="2" l="1" r="M28"/>
  <c i="2" r="O28" s="1"/>
  <c i="2" r="M46"/>
  <c i="2" r="O46" s="1"/>
  <c i="2" r="M40"/>
  <c i="2" r="O40" s="1"/>
  <c i="2" r="M11"/>
  <c i="2" r="O11" s="1"/>
  <c i="2" r="M44"/>
  <c i="2" r="O44" s="1"/>
  <c i="2" r="M6"/>
  <c i="2" r="O6" s="1"/>
  <c i="2" r="M12"/>
  <c i="2" r="O12" s="1"/>
  <c i="2" r="M19"/>
  <c i="2" r="O19" s="1"/>
  <c i="2" r="M22"/>
  <c i="2" r="O22" s="1"/>
  <c i="2" r="M39"/>
  <c i="2" r="O39" s="1"/>
  <c i="2" r="M45"/>
  <c i="2" r="O45" s="1"/>
  <c i="2" r="M7"/>
  <c i="2" r="O7" s="1"/>
  <c i="2" r="M13"/>
  <c i="2" r="O13" s="1"/>
  <c i="2" r="M20"/>
  <c i="2" r="O20" s="1"/>
  <c i="2" r="M23"/>
  <c i="2" r="O23" s="1"/>
  <c i="2" r="M10"/>
  <c i="2" r="O10" s="1"/>
  <c i="2" r="M3"/>
  <c i="2" r="O3" s="1"/>
  <c i="2" r="M5"/>
  <c i="2" r="O5" s="1"/>
  <c i="2" r="M15"/>
  <c i="2" r="O15" s="1"/>
  <c i="2" r="M21"/>
  <c i="2" r="O21" s="1"/>
  <c i="2" r="M38"/>
  <c i="2" r="O38" s="1"/>
  <c i="2" r="M48"/>
  <c i="2" r="O48" s="1"/>
  <c i="2" r="M4"/>
  <c i="2" r="O4" s="1"/>
  <c i="2" r="M25"/>
  <c i="2" r="O25" s="1"/>
  <c i="2" r="M17"/>
  <c i="2" r="O17" s="1"/>
  <c i="2" r="M2"/>
  <c i="2" r="O2" s="1"/>
  <c i="2" r="M8"/>
  <c i="2" r="O8" s="1"/>
  <c i="2" r="M9"/>
  <c i="2" r="O9" s="1"/>
  <c i="2" r="M14"/>
  <c i="2" r="O14" s="1"/>
  <c i="2" r="M18"/>
  <c i="2" r="O18" s="1"/>
  <c i="2" r="M24"/>
  <c i="2" r="O24" s="1"/>
  <c i="2" r="M29"/>
  <c i="2" r="O29" s="1"/>
  <c i="2" r="M37"/>
  <c i="2" r="O37" s="1"/>
  <c i="2" r="M42"/>
  <c i="2" r="O42" s="1"/>
  <c i="2" r="M47"/>
  <c i="2" r="O47" s="1"/>
  <c i="2" r="M49"/>
  <c i="2" r="O49" s="1"/>
  <c i="2" r="M16"/>
  <c i="2" r="O16" s="1"/>
  <c i="2" l="1" r="O50"/>
</calcChain>
</file>

<file path=xl/sharedStrings.xml><?xml version="1.0" encoding="utf-8"?>
<sst xmlns="http://schemas.openxmlformats.org/spreadsheetml/2006/main" count="304" uniqueCount="98">
  <si>
    <t>Podklad</t>
  </si>
  <si>
    <t>Oboustranný tisk</t>
  </si>
  <si>
    <t>Ohyb - počet</t>
  </si>
  <si>
    <t>Barevný tisk</t>
  </si>
  <si>
    <t>Počet stran</t>
  </si>
  <si>
    <t>Matný/Lesklý</t>
  </si>
  <si>
    <t>Papír - gramáž</t>
  </si>
  <si>
    <t>Formát papíru</t>
  </si>
  <si>
    <t>A4</t>
  </si>
  <si>
    <t>Matný</t>
  </si>
  <si>
    <t>Ano</t>
  </si>
  <si>
    <t>Retino - Informovaný souhlas+GDPR</t>
  </si>
  <si>
    <t>Retino - Informace o projektu a informovaný souhlas</t>
  </si>
  <si>
    <t>ano</t>
  </si>
  <si>
    <t>Retino - Letáček pro pacienty</t>
  </si>
  <si>
    <t xml:space="preserve">Retino - Kartička pro pacienty </t>
  </si>
  <si>
    <t>Ne</t>
  </si>
  <si>
    <t>OSTEO - Souhlas se zpracováním osobních údajů + informace</t>
  </si>
  <si>
    <t xml:space="preserve">OSTEO - Kartička pro pacienty </t>
  </si>
  <si>
    <t>A7 (74x105mm)</t>
  </si>
  <si>
    <t>OSTEO - Leták k projektu</t>
  </si>
  <si>
    <t>Lesklý křídový</t>
  </si>
  <si>
    <t>CHOPN - souhlas se zpracování os. Údajů</t>
  </si>
  <si>
    <t>CHOPN - leták o projektu</t>
  </si>
  <si>
    <t>KRK - zvací dopis</t>
  </si>
  <si>
    <t>Finální úprava</t>
  </si>
  <si>
    <t>scvaknuté</t>
  </si>
  <si>
    <t xml:space="preserve">CCHD - info a info souhlas s účastí </t>
  </si>
  <si>
    <t>CCHD - souhlas se zpracováním OÚ, info o zpracování</t>
  </si>
  <si>
    <t>CCHD - leták ke screeningu</t>
  </si>
  <si>
    <t>Cervix - leták Screening Cervix</t>
  </si>
  <si>
    <t>Cervix  - dopis pro klientky</t>
  </si>
  <si>
    <t>ne</t>
  </si>
  <si>
    <t>matný</t>
  </si>
  <si>
    <t>Cervix - souhlas se zpracováním údajů</t>
  </si>
  <si>
    <t>Cervix - návod na použití</t>
  </si>
  <si>
    <t>Leták NSC - všechny projekty</t>
  </si>
  <si>
    <t>Cena celkem bez DPH za maximální počet výtisků dokumentu</t>
  </si>
  <si>
    <t>Cena celkem vč. DPH za maximální počet výtisků dokumentu</t>
  </si>
  <si>
    <t>FH - Souhlas se zpracováním osobních údajů + informace</t>
  </si>
  <si>
    <t xml:space="preserve">FH - Kartička pro pacienty </t>
  </si>
  <si>
    <t>FH - Leták CzeCH-IN (trifold)</t>
  </si>
  <si>
    <t>B5</t>
  </si>
  <si>
    <t>Cervix - informace a informovaný souhlas</t>
  </si>
  <si>
    <t xml:space="preserve">PROSTATA - Kartička pro pacienty </t>
  </si>
  <si>
    <t>PROSTATA - Souhlas se zpracovaním osobních údajů URO</t>
  </si>
  <si>
    <t>PORODY-Leták screeningu rizika předčasného porodu</t>
  </si>
  <si>
    <t>PROSTATA - Souhlas se zpracovaním osobních údajů ONKO</t>
  </si>
  <si>
    <t>PROSTATA - Letáček pro pacienty o PROJEKTU</t>
  </si>
  <si>
    <t xml:space="preserve">PORODY - Souhlas se zpracovaním osobních údajů </t>
  </si>
  <si>
    <t>Thyreopatie - leták o projektu</t>
  </si>
  <si>
    <t>Thyreopatie - IS + Informace pro pacienty</t>
  </si>
  <si>
    <t>PORODY - Informovaný souhlas + Informace pro pacienty</t>
  </si>
  <si>
    <t>Thyreopatie - Souhlas se zpracování OÚ</t>
  </si>
  <si>
    <t>Thyreopatie - Kartička pro pacienty</t>
  </si>
  <si>
    <t>PROSTATA - Informovaný souhlas + Informace pro pacienty ONKO</t>
  </si>
  <si>
    <t>OSTEO - Informovaný souhlas + Informace pro pacienty</t>
  </si>
  <si>
    <t>Brožura</t>
  </si>
  <si>
    <t>Doprava Brno/Praha, rozděleno do maximálně 40ti dávek je započtena v ceně tisku</t>
  </si>
  <si>
    <t>A3</t>
  </si>
  <si>
    <t>Náklad</t>
  </si>
  <si>
    <t>kusová cena vč. DPH</t>
  </si>
  <si>
    <t>kusová cena (z nákladu) bez DPH</t>
  </si>
  <si>
    <t>Může být formát B4 s lomem na B5</t>
  </si>
  <si>
    <t>Poznámka</t>
  </si>
  <si>
    <t>může být A3 s perforací a lomem na A4</t>
  </si>
  <si>
    <t>A4 složené na 99x210 mm</t>
  </si>
  <si>
    <t xml:space="preserve">A4 složené na 99x210 mm </t>
  </si>
  <si>
    <t>Cena celkem:</t>
  </si>
  <si>
    <t>Kategorie</t>
  </si>
  <si>
    <t>Max. jednotková cena bez DPH</t>
  </si>
  <si>
    <t>Popis</t>
  </si>
  <si>
    <t>Průměr</t>
  </si>
  <si>
    <t>Jednotková cena za tisk listu bez DPH</t>
  </si>
  <si>
    <t>FH - Informovaný souhlas+informace</t>
  </si>
  <si>
    <t>KRK - Informovaný souhlas + informace o projektu rameno B</t>
  </si>
  <si>
    <t>KRK - souhlas se zpracování os. Údajů rameno A</t>
  </si>
  <si>
    <t>KRK - souhlas se zpracování os. Údajů rameno B</t>
  </si>
  <si>
    <t>KRK - souhlas se zpracování os. Údajů rameno C</t>
  </si>
  <si>
    <t>Nabídková cena bez DPH za list</t>
  </si>
  <si>
    <t>KRK - leták o projektu 1</t>
  </si>
  <si>
    <t>KRK - leták o projektu 2</t>
  </si>
  <si>
    <t>KRK - návod na použití 1</t>
  </si>
  <si>
    <t>KRK - návod na použití 2</t>
  </si>
  <si>
    <t>Každá položka (řádek) se bude vyrábět zvlášť a ještě může být rozeslána na různá místa - bude se tisknout po určitých skupinách a následně rozesílat Praha/ Brno v poměru 10:30</t>
  </si>
  <si>
    <t>CHOPN - Souhlas se vstupem do projektu</t>
  </si>
  <si>
    <t>KRK - Souhlas s účastí v projektu rameno A</t>
  </si>
  <si>
    <t>KRK - Souhlas s účastí v projektu rameno A + žádanka</t>
  </si>
  <si>
    <t>KRK - souhlas s účastí v projektu rameno C</t>
  </si>
  <si>
    <t>Maximální cena s DPH za tisk všech dokumentů nesmí přesáhnout částku 680000 Kč</t>
  </si>
  <si>
    <t>A3, oboustranný, matný 80g, 1x ohyb, barevný tisk</t>
  </si>
  <si>
    <t>A4, jednostranný, matný 80g, barevný tisk</t>
  </si>
  <si>
    <t>A4, oboustranné, matný 80g, barevný tisk</t>
  </si>
  <si>
    <t>A4, oboustranné, matný 80g, scvaknuté, barevný tisk</t>
  </si>
  <si>
    <t>A4, oboustranné, lesklý 135g, 2x ohyb, barevný tisk</t>
  </si>
  <si>
    <t xml:space="preserve">A7, oboustranný, matný 180g, barevný tisk </t>
  </si>
  <si>
    <t>A7, jednostranný, matný 180g, barevný tisk</t>
  </si>
  <si>
    <t>B5, oboustranný, lesklý 135g, brožura, barevný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</si>
</sst>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applyAlignment="0" applyBorder="0" applyNumberFormat="0" applyProtection="0" borderId="0" fillId="3" fontId="2" numFmtId="0"/>
  </cellStyleXfs>
  <cellXfs count="38">
    <xf borderId="0" fillId="0" fontId="0" numFmtId="0" xfId="0"/>
    <xf applyBorder="1" applyFill="1" applyFont="1" applyProtection="1" borderId="0" fillId="0" fontId="0" numFmtId="0" xfId="0">
      <protection hidden="1"/>
    </xf>
    <xf applyFill="1" applyFont="1" applyProtection="1" borderId="0" fillId="0" fontId="0" numFmtId="0" xfId="0">
      <protection hidden="1"/>
    </xf>
    <xf applyBorder="1" applyFill="1" applyFont="1" applyProtection="1" borderId="1" fillId="0" fontId="0" numFmtId="0" xfId="0">
      <protection hidden="1"/>
    </xf>
    <xf applyBorder="1" applyFill="1" applyFont="1" applyProtection="1" borderId="1" fillId="0" fontId="1" numFmtId="0" xfId="0">
      <protection hidden="1"/>
    </xf>
    <xf applyBorder="1" applyFill="1" applyFont="1" applyProtection="1" borderId="1" fillId="0" fontId="3" numFmtId="0" xfId="1">
      <protection hidden="1"/>
    </xf>
    <xf applyBorder="1" applyFont="1" applyProtection="1" borderId="1" fillId="0" fontId="1" numFmtId="0" xfId="0">
      <protection hidden="1"/>
    </xf>
    <xf applyBorder="1" applyFill="1" applyFont="1" applyNumberFormat="1" applyProtection="1" borderId="1" fillId="0" fontId="0" numFmtId="3" xfId="0">
      <protection hidden="1"/>
    </xf>
    <xf applyBorder="1" applyFont="1" applyNumberFormat="1" applyProtection="1" borderId="1" fillId="0" fontId="1" numFmtId="3" xfId="0">
      <protection hidden="1"/>
    </xf>
    <xf applyAlignment="1" applyBorder="1" applyFill="1" applyFont="1" applyProtection="1" borderId="0" fillId="0" fontId="0" numFmtId="0" xfId="0">
      <alignment wrapText="1"/>
      <protection hidden="1"/>
    </xf>
    <xf applyAlignment="1" applyFill="1" applyFont="1" applyProtection="1" borderId="0" fillId="0" fontId="0" numFmtId="0" xfId="0">
      <alignment vertical="center"/>
      <protection hidden="1"/>
    </xf>
    <xf applyBorder="1" applyFill="1" applyFont="1" applyProtection="1" borderId="0" fillId="0" fontId="1" numFmtId="0" xfId="0">
      <protection hidden="1"/>
    </xf>
    <xf applyAlignment="1" applyBorder="1" applyFill="1" applyFont="1" applyProtection="1" borderId="0" fillId="0" fontId="1" numFmtId="0" xfId="0">
      <alignment wrapText="1"/>
      <protection hidden="1"/>
    </xf>
    <xf applyAlignment="1" applyFill="1" applyFont="1" applyProtection="1" borderId="0" fillId="0" fontId="0" numFmtId="0" xfId="0">
      <alignment wrapText="1"/>
      <protection hidden="1"/>
    </xf>
    <xf applyAlignment="1" applyBorder="1" applyFont="1" applyProtection="1" borderId="1" fillId="0" fontId="1" numFmtId="0" xfId="0">
      <alignment horizontal="center" vertical="center" wrapText="1"/>
      <protection hidden="1"/>
    </xf>
    <xf applyAlignment="1" applyBorder="1" applyFill="1" applyFont="1" applyProtection="1" borderId="1" fillId="0" fontId="1" numFmtId="0" xfId="0">
      <alignment horizontal="center" vertical="center" wrapText="1"/>
      <protection hidden="1"/>
    </xf>
    <xf applyAlignment="1" applyBorder="1" applyFill="1" applyFont="1" applyProtection="1" borderId="1" fillId="2" fontId="1" numFmtId="0" xfId="0">
      <alignment horizontal="center" vertical="center" wrapText="1"/>
      <protection hidden="1"/>
    </xf>
    <xf applyAlignment="1" applyBorder="1" applyFill="1" applyFont="1" applyProtection="1" borderId="1" fillId="2" fontId="0" numFmtId="0" xfId="0">
      <alignment wrapText="1"/>
      <protection hidden="1"/>
    </xf>
    <xf applyBorder="1" applyFill="1" applyFont="1" applyProtection="1" borderId="1" fillId="2" fontId="0" numFmtId="0" xfId="0">
      <protection hidden="1"/>
    </xf>
    <xf applyAlignment="1" applyBorder="1" applyFill="1" applyFont="1" applyNumberFormat="1" applyProtection="1" borderId="1" fillId="0" fontId="0" numFmtId="17" xfId="0">
      <alignment wrapText="1"/>
      <protection hidden="1"/>
    </xf>
    <xf applyAlignment="1" applyBorder="1" applyFill="1" applyFont="1" applyProtection="1" borderId="1" fillId="0" fontId="0" numFmtId="0" xfId="0">
      <alignment vertical="center" wrapText="1"/>
      <protection hidden="1"/>
    </xf>
    <xf applyAlignment="1" applyBorder="1" applyFill="1" applyFont="1" applyProtection="1" borderId="1" fillId="0" fontId="0" numFmtId="0" xfId="0">
      <alignment wrapText="1"/>
      <protection hidden="1"/>
    </xf>
    <xf applyBorder="1" applyFill="1" applyFont="1" applyProtection="1" borderId="6" fillId="0" fontId="0" numFmtId="0" xfId="0">
      <protection hidden="1"/>
    </xf>
    <xf applyAlignment="1" applyBorder="1" applyFont="1" applyProtection="1" borderId="2" fillId="0" fontId="0" numFmtId="0" xfId="0">
      <alignment wrapText="1"/>
      <protection hidden="1"/>
    </xf>
    <xf applyFont="1" applyProtection="1" borderId="0" fillId="0" fontId="0" numFmtId="0" xfId="0">
      <protection hidden="1"/>
    </xf>
    <xf applyBorder="1" applyFont="1" borderId="1" fillId="0" fontId="1" numFmtId="0" xfId="0"/>
    <xf applyBorder="1" borderId="1" fillId="0" fontId="0" numFmtId="0" xfId="0"/>
    <xf applyBorder="1" applyFill="1" applyFont="1" borderId="1" fillId="0" fontId="1" numFmtId="0" xfId="0"/>
    <xf applyBorder="1" applyFill="1" borderId="1" fillId="0" fontId="0" numFmtId="0" xfId="0"/>
    <xf applyBorder="1" applyNumberFormat="1" borderId="1" fillId="0" fontId="0" numFmtId="164" xfId="0"/>
    <xf applyBorder="1" applyNumberFormat="1" applyProtection="1" borderId="1" fillId="0" fontId="0" numFmtId="164" xfId="0">
      <protection locked="0"/>
    </xf>
    <xf applyBorder="1" applyFill="1" applyFont="1" applyNumberFormat="1" applyProtection="1" borderId="1" fillId="2" fontId="0" numFmtId="164" xfId="0">
      <protection hidden="1"/>
    </xf>
    <xf applyBorder="1" applyFill="1" applyFont="1" applyNumberFormat="1" applyProtection="1" borderId="6" fillId="2" fontId="0" numFmtId="164" xfId="0">
      <protection hidden="1"/>
    </xf>
    <xf applyBorder="1" applyFill="1" applyFont="1" applyNumberFormat="1" applyProtection="1" borderId="4" fillId="2" fontId="4" numFmtId="164" xfId="0">
      <protection hidden="1"/>
    </xf>
    <xf applyBorder="1" applyFill="1" applyFont="1" applyNumberFormat="1" applyProtection="1" borderId="5" fillId="2" fontId="4" numFmtId="164" xfId="0">
      <protection hidden="1"/>
    </xf>
    <xf applyAlignment="1" applyBorder="1" applyFill="1" applyFont="1" applyProtection="1" borderId="3" fillId="0" fontId="4" numFmtId="0" xfId="0">
      <alignment horizontal="center"/>
      <protection hidden="1"/>
    </xf>
    <xf applyAlignment="1" applyBorder="1" applyFill="1" applyFont="1" applyProtection="1" borderId="4" fillId="0" fontId="4" numFmtId="0" xfId="0">
      <alignment horizontal="center"/>
      <protection hidden="1"/>
    </xf>
    <xf applyAlignment="1" applyBorder="1" applyFill="1" applyFont="1" applyProtection="1" borderId="0" fillId="0" fontId="1" numFmtId="0" xfId="0">
      <alignment horizontal="left" wrapText="1"/>
      <protection hidden="1"/>
    </xf>
  </cellXfs>
  <cellStyles count="2">
    <cellStyle builtinId="27" name="Chybně" xfId="1"/>
    <cellStyle builtinId="0" name="Normální" xf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PivotStyle="PivotStyleLight16" defaultTableStyle="TableStyleMedium2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2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E9"/>
  <sheetViews>
    <sheetView showGridLines="0" workbookViewId="0">
      <selection activeCell="E2" sqref="E2"/>
    </sheetView>
  </sheetViews>
  <sheetFormatPr defaultRowHeight="15" x14ac:dyDescent="0.25"/>
  <cols>
    <col min="1" max="1" customWidth="true" width="11.5703125" collapsed="false"/>
    <col min="2" max="2" customWidth="true" width="70.42578125" collapsed="false"/>
    <col min="3" max="3" customWidth="true" width="27.85546875" collapsed="false"/>
    <col min="4" max="4" customWidth="true" hidden="true" width="0.0" collapsed="false"/>
    <col min="5" max="5" customWidth="true" width="28.42578125" collapsed="false"/>
  </cols>
  <sheetData>
    <row r="1" spans="1:5" x14ac:dyDescent="0.25">
      <c r="A1" s="25" t="s">
        <v>69</v>
      </c>
      <c r="B1" s="25" t="s">
        <v>71</v>
      </c>
      <c r="C1" s="25" t="s">
        <v>70</v>
      </c>
      <c r="D1" s="27" t="s">
        <v>72</v>
      </c>
      <c r="E1" s="27" t="s">
        <v>79</v>
      </c>
    </row>
    <row r="2" spans="1:5" x14ac:dyDescent="0.25">
      <c r="A2" s="28">
        <v>1</v>
      </c>
      <c r="B2" s="26" t="s">
        <v>90</v>
      </c>
      <c r="C2" s="29">
        <v>1.67</v>
      </c>
      <c r="D2" s="26">
        <v>1.671</v>
      </c>
      <c r="E2" s="30"/>
    </row>
    <row r="3" spans="1:5" x14ac:dyDescent="0.25">
      <c r="A3" s="28">
        <v>2</v>
      </c>
      <c r="B3" s="26" t="s">
        <v>91</v>
      </c>
      <c r="C3" s="29">
        <v>1.1100000000000001</v>
      </c>
      <c r="D3" s="26">
        <v>0.76300000000000001</v>
      </c>
      <c r="E3" s="30"/>
    </row>
    <row r="4" spans="1:5" x14ac:dyDescent="0.25">
      <c r="A4" s="28">
        <v>3</v>
      </c>
      <c r="B4" s="26" t="s">
        <v>92</v>
      </c>
      <c r="C4" s="29">
        <v>1.44</v>
      </c>
      <c r="D4" s="26">
        <v>0.72</v>
      </c>
      <c r="E4" s="30"/>
    </row>
    <row r="5" spans="1:5" x14ac:dyDescent="0.25">
      <c r="A5" s="28">
        <v>4</v>
      </c>
      <c r="B5" s="26" t="s">
        <v>93</v>
      </c>
      <c r="C5" s="29">
        <v>1.1000000000000001</v>
      </c>
      <c r="D5" s="26">
        <v>0.59799999999999998</v>
      </c>
      <c r="E5" s="30"/>
    </row>
    <row r="6" spans="1:5" x14ac:dyDescent="0.25">
      <c r="A6" s="28">
        <v>5</v>
      </c>
      <c r="B6" s="26" t="s">
        <v>94</v>
      </c>
      <c r="C6" s="29">
        <v>2.4500000000000002</v>
      </c>
      <c r="D6" s="26">
        <v>1.1739999999999999</v>
      </c>
      <c r="E6" s="30"/>
    </row>
    <row r="7" spans="1:5" x14ac:dyDescent="0.25">
      <c r="A7" s="28">
        <v>6</v>
      </c>
      <c r="B7" s="26" t="s">
        <v>96</v>
      </c>
      <c r="C7" s="29">
        <v>0.88</v>
      </c>
      <c r="D7" s="26">
        <v>0.66</v>
      </c>
      <c r="E7" s="30"/>
    </row>
    <row r="8" spans="1:5" x14ac:dyDescent="0.25">
      <c r="A8" s="28">
        <v>7</v>
      </c>
      <c r="B8" s="26" t="s">
        <v>95</v>
      </c>
      <c r="C8" s="29">
        <v>1.53</v>
      </c>
      <c r="D8" s="26">
        <v>1.1220000000000001</v>
      </c>
      <c r="E8" s="30"/>
    </row>
    <row r="9" spans="1:5" x14ac:dyDescent="0.25">
      <c r="A9" s="28">
        <v>8</v>
      </c>
      <c r="B9" s="26" t="s">
        <v>97</v>
      </c>
      <c r="C9" s="29">
        <v>0.73</v>
      </c>
      <c r="D9" s="26">
        <v>0.72799999999999998</v>
      </c>
      <c r="E9" s="30"/>
    </row>
  </sheetData>
  <sheetProtection algorithmName="SHA-512" hashValue="F/Mw6GRy5HEjI+s3WFMWGZJNPbupal9neQgi0lpkiGjlbq3lTw3Ns8lIodUauNUysTP1jJ/Wc0DrzyQUld4QzQ==" saltValue="C2VvAjawQriQs3XPRQ3Dow==" selectLockedCells="1" sheet="1" spinCount="100000"/>
  <conditionalFormatting sqref="E2:E9">
    <cfRule dxfId="3" operator="greaterThan" priority="4" type="cellIs">
      <formula>C2</formula>
    </cfRule>
  </conditionalFormatting>
  <pageMargins bottom="0.78740157499999996" footer="0.3" header="0.3" left="0.7" right="0.7" top="0.78740157499999996"/>
  <pageSetup orientation="landscape" paperSize="9" r:id="rId1" scale="94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Q1279"/>
  <sheetViews>
    <sheetView showGridLines="0" tabSelected="1" topLeftCell="B1" workbookViewId="0" zoomScale="90" zoomScaleNormal="90">
      <pane activePane="bottomLeft" state="frozen" topLeftCell="A2" ySplit="1"/>
      <selection activeCell="G1" sqref="G1"/>
      <selection activeCell="B1" pane="bottomLeft" sqref="B1"/>
    </sheetView>
  </sheetViews>
  <sheetFormatPr defaultColWidth="8.85546875" defaultRowHeight="15" x14ac:dyDescent="0.25"/>
  <cols>
    <col min="1" max="1" customWidth="true" style="13" width="69.7109375" collapsed="false"/>
    <col min="2" max="2" customWidth="true" style="2" width="11.5703125" collapsed="false"/>
    <col min="3" max="3" customWidth="true" style="2" width="8.28515625" collapsed="false"/>
    <col min="4" max="4" customWidth="true" style="2" width="7.140625" collapsed="false"/>
    <col min="5" max="5" customWidth="true" style="2" width="14.140625" collapsed="false"/>
    <col min="6" max="6" customWidth="true" style="2" width="8.42578125" collapsed="false"/>
    <col min="7" max="7" customWidth="true" style="2" width="12.140625" collapsed="false"/>
    <col min="8" max="8" customWidth="true" style="2" width="6.85546875" collapsed="false"/>
    <col min="9" max="9" customWidth="true" style="2" width="14.5703125" collapsed="false"/>
    <col min="10" max="10" customWidth="true" style="2" width="39.140625" collapsed="false"/>
    <col min="11" max="11" customWidth="true" style="2" width="11.28515625" collapsed="false"/>
    <col min="12" max="12" customWidth="true" style="2" width="13.0" collapsed="false"/>
    <col min="13" max="13" bestFit="true" customWidth="true" style="2" width="14.42578125" collapsed="false"/>
    <col min="14" max="14" bestFit="true" customWidth="true" style="2" width="20.28515625" collapsed="false"/>
    <col min="15" max="15" customWidth="true" style="2" width="19.140625" collapsed="false"/>
    <col min="16" max="16" customWidth="true" style="2" width="17.7109375" collapsed="false"/>
    <col min="17" max="17" customWidth="true" style="2" width="10.140625" collapsed="false"/>
    <col min="18" max="16384" style="2" width="8.85546875" collapsed="false"/>
  </cols>
  <sheetData>
    <row customFormat="1" customHeight="1" ht="63" r="1" s="23" spans="1:17" thickBot="1" x14ac:dyDescent="0.3">
      <c r="A1" s="14" t="s">
        <v>0</v>
      </c>
      <c r="B1" s="14" t="s">
        <v>4</v>
      </c>
      <c r="C1" s="14" t="s">
        <v>1</v>
      </c>
      <c r="D1" s="14" t="s">
        <v>2</v>
      </c>
      <c r="E1" s="14" t="s">
        <v>7</v>
      </c>
      <c r="F1" s="14" t="s">
        <v>6</v>
      </c>
      <c r="G1" s="14" t="s">
        <v>5</v>
      </c>
      <c r="H1" s="14" t="s">
        <v>3</v>
      </c>
      <c r="I1" s="14" t="s">
        <v>25</v>
      </c>
      <c r="J1" s="14" t="s">
        <v>64</v>
      </c>
      <c r="K1" s="15" t="s">
        <v>60</v>
      </c>
      <c r="L1" s="16" t="s">
        <v>62</v>
      </c>
      <c r="M1" s="16" t="s">
        <v>61</v>
      </c>
      <c r="N1" s="16" t="s">
        <v>37</v>
      </c>
      <c r="O1" s="16" t="s">
        <v>38</v>
      </c>
      <c r="P1" s="17" t="s">
        <v>73</v>
      </c>
      <c r="Q1" s="17" t="s">
        <v>69</v>
      </c>
    </row>
    <row customFormat="1" customHeight="1" ht="14.45" r="2" s="24" spans="1:17" x14ac:dyDescent="0.25">
      <c r="A2" s="19" t="s">
        <v>11</v>
      </c>
      <c r="B2" s="3">
        <v>2</v>
      </c>
      <c r="C2" s="3" t="s">
        <v>10</v>
      </c>
      <c r="D2" s="3">
        <v>0</v>
      </c>
      <c r="E2" s="3" t="s">
        <v>8</v>
      </c>
      <c r="F2" s="3">
        <v>80</v>
      </c>
      <c r="G2" s="3" t="s">
        <v>9</v>
      </c>
      <c r="H2" s="3" t="s">
        <v>10</v>
      </c>
      <c r="I2" s="3"/>
      <c r="J2" s="6"/>
      <c r="K2" s="3">
        <v>24000</v>
      </c>
      <c r="L2" s="31">
        <f>P2</f>
        <v>0</v>
      </c>
      <c r="M2" s="31">
        <f>L2*1.21</f>
        <v>0</v>
      </c>
      <c r="N2" s="31">
        <f>L2*K2</f>
        <v>0</v>
      </c>
      <c r="O2" s="31">
        <f ref="O2:O22" si="0" t="shared">M2*K2</f>
        <v>0</v>
      </c>
      <c r="P2" s="31">
        <f>VLOOKUP(Q2,'Kategorie tisku'!$A$1:$E$9,5,FALSE)</f>
        <v>0</v>
      </c>
      <c r="Q2" s="18">
        <v>3</v>
      </c>
    </row>
    <row customHeight="1" ht="14.45" r="3" spans="1:17" x14ac:dyDescent="0.25">
      <c r="A3" s="19" t="s">
        <v>12</v>
      </c>
      <c r="B3" s="3">
        <v>3</v>
      </c>
      <c r="C3" s="3" t="s">
        <v>13</v>
      </c>
      <c r="D3" s="3">
        <v>0</v>
      </c>
      <c r="E3" s="3" t="s">
        <v>8</v>
      </c>
      <c r="F3" s="3">
        <v>80</v>
      </c>
      <c r="G3" s="3" t="s">
        <v>9</v>
      </c>
      <c r="H3" s="3" t="s">
        <v>10</v>
      </c>
      <c r="I3" s="3" t="s">
        <v>26</v>
      </c>
      <c r="J3" s="4" t="s">
        <v>65</v>
      </c>
      <c r="K3" s="3">
        <v>24000</v>
      </c>
      <c r="L3" s="31">
        <f>P3*2</f>
        <v>0</v>
      </c>
      <c r="M3" s="31">
        <f ref="M3:M49" si="1" t="shared">L3*1.21</f>
        <v>0</v>
      </c>
      <c r="N3" s="31">
        <f ref="N3:N49" si="2" t="shared">L3*K3</f>
        <v>0</v>
      </c>
      <c r="O3" s="31">
        <f si="0" t="shared"/>
        <v>0</v>
      </c>
      <c r="P3" s="31">
        <f>VLOOKUP(Q3,'Kategorie tisku'!$A$1:$E$9,5,FALSE)</f>
        <v>0</v>
      </c>
      <c r="Q3" s="18">
        <v>4</v>
      </c>
    </row>
    <row customFormat="1" customHeight="1" ht="15.6" r="4" s="24" spans="1:17" x14ac:dyDescent="0.25">
      <c r="A4" s="21" t="s">
        <v>14</v>
      </c>
      <c r="B4" s="3">
        <v>2</v>
      </c>
      <c r="C4" s="3" t="s">
        <v>13</v>
      </c>
      <c r="D4" s="3">
        <v>2</v>
      </c>
      <c r="E4" s="5" t="s">
        <v>8</v>
      </c>
      <c r="F4" s="3">
        <v>135</v>
      </c>
      <c r="G4" s="3" t="s">
        <v>21</v>
      </c>
      <c r="H4" s="3" t="s">
        <v>10</v>
      </c>
      <c r="I4" s="3"/>
      <c r="J4" s="6" t="s">
        <v>66</v>
      </c>
      <c r="K4" s="3">
        <v>8000</v>
      </c>
      <c r="L4" s="31">
        <f ref="L4:L8" si="3" t="shared">P4</f>
        <v>0</v>
      </c>
      <c r="M4" s="31">
        <f si="1" t="shared"/>
        <v>0</v>
      </c>
      <c r="N4" s="31">
        <f si="2" t="shared"/>
        <v>0</v>
      </c>
      <c r="O4" s="31">
        <f si="0" t="shared"/>
        <v>0</v>
      </c>
      <c r="P4" s="31">
        <f>VLOOKUP(Q4,'Kategorie tisku'!$A$1:$E$9,5,FALSE)</f>
        <v>0</v>
      </c>
      <c r="Q4" s="18">
        <v>5</v>
      </c>
    </row>
    <row customFormat="1" r="5" s="24" spans="1:17" x14ac:dyDescent="0.25">
      <c r="A5" s="21" t="s">
        <v>15</v>
      </c>
      <c r="B5" s="3">
        <v>2</v>
      </c>
      <c r="C5" s="3" t="s">
        <v>10</v>
      </c>
      <c r="D5" s="3">
        <v>0</v>
      </c>
      <c r="E5" s="3" t="s">
        <v>19</v>
      </c>
      <c r="F5" s="3">
        <v>180</v>
      </c>
      <c r="G5" s="3" t="s">
        <v>9</v>
      </c>
      <c r="H5" s="3" t="s">
        <v>10</v>
      </c>
      <c r="I5" s="3"/>
      <c r="J5" s="6"/>
      <c r="K5" s="3">
        <v>8000</v>
      </c>
      <c r="L5" s="31">
        <f si="3" t="shared"/>
        <v>0</v>
      </c>
      <c r="M5" s="31">
        <f si="1" t="shared"/>
        <v>0</v>
      </c>
      <c r="N5" s="31">
        <f si="2" t="shared"/>
        <v>0</v>
      </c>
      <c r="O5" s="31">
        <f si="0" t="shared"/>
        <v>0</v>
      </c>
      <c r="P5" s="31">
        <f>VLOOKUP(Q5,'Kategorie tisku'!$A$1:$E$9,5,FALSE)</f>
        <v>0</v>
      </c>
      <c r="Q5" s="18">
        <v>7</v>
      </c>
    </row>
    <row customFormat="1" customHeight="1" ht="14.45" r="6" s="24" spans="1:17" x14ac:dyDescent="0.25">
      <c r="A6" s="19" t="s">
        <v>45</v>
      </c>
      <c r="B6" s="3">
        <v>2</v>
      </c>
      <c r="C6" s="3" t="s">
        <v>13</v>
      </c>
      <c r="D6" s="3">
        <v>0</v>
      </c>
      <c r="E6" s="3" t="s">
        <v>8</v>
      </c>
      <c r="F6" s="3">
        <v>80</v>
      </c>
      <c r="G6" s="3" t="s">
        <v>9</v>
      </c>
      <c r="H6" s="3" t="s">
        <v>10</v>
      </c>
      <c r="I6" s="3"/>
      <c r="J6" s="6"/>
      <c r="K6" s="3">
        <v>3300</v>
      </c>
      <c r="L6" s="31">
        <f si="3" t="shared"/>
        <v>0</v>
      </c>
      <c r="M6" s="31">
        <f si="1" t="shared"/>
        <v>0</v>
      </c>
      <c r="N6" s="31">
        <f si="2" t="shared"/>
        <v>0</v>
      </c>
      <c r="O6" s="31">
        <f si="0" t="shared"/>
        <v>0</v>
      </c>
      <c r="P6" s="31">
        <f>VLOOKUP(Q6,'Kategorie tisku'!$A$1:$E$9,5,FALSE)</f>
        <v>0</v>
      </c>
      <c r="Q6" s="18">
        <v>3</v>
      </c>
    </row>
    <row customFormat="1" customHeight="1" ht="14.45" r="7" s="24" spans="1:17" x14ac:dyDescent="0.25">
      <c r="A7" s="19" t="s">
        <v>47</v>
      </c>
      <c r="B7" s="3">
        <v>2</v>
      </c>
      <c r="C7" s="3" t="s">
        <v>13</v>
      </c>
      <c r="D7" s="3">
        <v>0</v>
      </c>
      <c r="E7" s="3" t="s">
        <v>8</v>
      </c>
      <c r="F7" s="3">
        <v>80</v>
      </c>
      <c r="G7" s="3" t="s">
        <v>9</v>
      </c>
      <c r="H7" s="3" t="s">
        <v>10</v>
      </c>
      <c r="I7" s="3"/>
      <c r="J7" s="6"/>
      <c r="K7" s="3">
        <v>19800</v>
      </c>
      <c r="L7" s="31">
        <f si="3" t="shared"/>
        <v>0</v>
      </c>
      <c r="M7" s="31">
        <f si="1" t="shared"/>
        <v>0</v>
      </c>
      <c r="N7" s="31">
        <f si="2" t="shared"/>
        <v>0</v>
      </c>
      <c r="O7" s="31">
        <f si="0" t="shared"/>
        <v>0</v>
      </c>
      <c r="P7" s="31">
        <f>VLOOKUP(Q7,'Kategorie tisku'!$A$1:$E$9,5,FALSE)</f>
        <v>0</v>
      </c>
      <c r="Q7" s="18">
        <v>3</v>
      </c>
    </row>
    <row customFormat="1" customHeight="1" ht="15" r="8" s="24" spans="1:17" x14ac:dyDescent="0.25">
      <c r="A8" s="21" t="s">
        <v>48</v>
      </c>
      <c r="B8" s="3">
        <v>2</v>
      </c>
      <c r="C8" s="3" t="s">
        <v>13</v>
      </c>
      <c r="D8" s="3">
        <v>2</v>
      </c>
      <c r="E8" s="5" t="s">
        <v>8</v>
      </c>
      <c r="F8" s="3">
        <v>135</v>
      </c>
      <c r="G8" s="3" t="s">
        <v>21</v>
      </c>
      <c r="H8" s="3" t="s">
        <v>10</v>
      </c>
      <c r="I8" s="3"/>
      <c r="J8" s="6" t="s">
        <v>66</v>
      </c>
      <c r="K8" s="3">
        <v>6600</v>
      </c>
      <c r="L8" s="31">
        <f si="3" t="shared"/>
        <v>0</v>
      </c>
      <c r="M8" s="31">
        <f si="1" t="shared"/>
        <v>0</v>
      </c>
      <c r="N8" s="31">
        <f si="2" t="shared"/>
        <v>0</v>
      </c>
      <c r="O8" s="31">
        <f si="0" t="shared"/>
        <v>0</v>
      </c>
      <c r="P8" s="31">
        <f>VLOOKUP(Q8,'Kategorie tisku'!$A$1:$E$9,5,FALSE)</f>
        <v>0</v>
      </c>
      <c r="Q8" s="18">
        <v>5</v>
      </c>
    </row>
    <row customFormat="1" customHeight="1" ht="14.45" r="9" s="24" spans="1:17" x14ac:dyDescent="0.25">
      <c r="A9" s="21" t="s">
        <v>55</v>
      </c>
      <c r="B9" s="3">
        <v>4</v>
      </c>
      <c r="C9" s="3" t="s">
        <v>10</v>
      </c>
      <c r="D9" s="3">
        <v>0</v>
      </c>
      <c r="E9" s="3" t="s">
        <v>8</v>
      </c>
      <c r="F9" s="3">
        <v>80</v>
      </c>
      <c r="G9" s="3" t="s">
        <v>9</v>
      </c>
      <c r="H9" s="3" t="s">
        <v>10</v>
      </c>
      <c r="I9" s="3" t="s">
        <v>26</v>
      </c>
      <c r="J9" s="6" t="s">
        <v>65</v>
      </c>
      <c r="K9" s="3">
        <v>19800</v>
      </c>
      <c r="L9" s="31">
        <f ref="L9" si="4" t="shared">P9*2</f>
        <v>0</v>
      </c>
      <c r="M9" s="31">
        <f si="1" t="shared"/>
        <v>0</v>
      </c>
      <c r="N9" s="31">
        <f si="2" t="shared"/>
        <v>0</v>
      </c>
      <c r="O9" s="31">
        <f si="0" t="shared"/>
        <v>0</v>
      </c>
      <c r="P9" s="31">
        <f>VLOOKUP(Q9,'Kategorie tisku'!$A$1:$E$9,5,FALSE)</f>
        <v>0</v>
      </c>
      <c r="Q9" s="18">
        <v>4</v>
      </c>
    </row>
    <row customFormat="1" r="10" s="24" spans="1:17" x14ac:dyDescent="0.25">
      <c r="A10" s="21" t="s">
        <v>44</v>
      </c>
      <c r="B10" s="3">
        <v>2</v>
      </c>
      <c r="C10" s="3" t="s">
        <v>10</v>
      </c>
      <c r="D10" s="3">
        <v>0</v>
      </c>
      <c r="E10" s="3" t="s">
        <v>19</v>
      </c>
      <c r="F10" s="3">
        <v>180</v>
      </c>
      <c r="G10" s="3" t="s">
        <v>9</v>
      </c>
      <c r="H10" s="3" t="s">
        <v>10</v>
      </c>
      <c r="I10" s="3"/>
      <c r="J10" s="6"/>
      <c r="K10" s="3">
        <v>1200</v>
      </c>
      <c r="L10" s="31">
        <f ref="L10:L11" si="5" t="shared">P10</f>
        <v>0</v>
      </c>
      <c r="M10" s="31">
        <f si="1" t="shared"/>
        <v>0</v>
      </c>
      <c r="N10" s="31">
        <f si="2" t="shared"/>
        <v>0</v>
      </c>
      <c r="O10" s="31">
        <f si="0" t="shared"/>
        <v>0</v>
      </c>
      <c r="P10" s="31">
        <f>VLOOKUP(Q10,'Kategorie tisku'!$A$1:$E$9,5,FALSE)</f>
        <v>0</v>
      </c>
      <c r="Q10" s="18">
        <v>7</v>
      </c>
    </row>
    <row customFormat="1" customHeight="1" ht="14.45" r="11" s="24" spans="1:17" x14ac:dyDescent="0.25">
      <c r="A11" s="21" t="s">
        <v>46</v>
      </c>
      <c r="B11" s="3">
        <v>2</v>
      </c>
      <c r="C11" s="3" t="s">
        <v>10</v>
      </c>
      <c r="D11" s="3">
        <v>2</v>
      </c>
      <c r="E11" s="3" t="s">
        <v>8</v>
      </c>
      <c r="F11" s="3">
        <v>135</v>
      </c>
      <c r="G11" s="3" t="s">
        <v>21</v>
      </c>
      <c r="H11" s="3" t="s">
        <v>10</v>
      </c>
      <c r="I11" s="3"/>
      <c r="J11" s="6" t="s">
        <v>66</v>
      </c>
      <c r="K11" s="3">
        <v>2000</v>
      </c>
      <c r="L11" s="31">
        <f si="5" t="shared"/>
        <v>0</v>
      </c>
      <c r="M11" s="31">
        <f si="1" t="shared"/>
        <v>0</v>
      </c>
      <c r="N11" s="31">
        <f si="2" t="shared"/>
        <v>0</v>
      </c>
      <c r="O11" s="31">
        <f si="0" t="shared"/>
        <v>0</v>
      </c>
      <c r="P11" s="31">
        <f>VLOOKUP(Q11,'Kategorie tisku'!$A$1:$E$9,5,FALSE)</f>
        <v>0</v>
      </c>
      <c r="Q11" s="18">
        <v>5</v>
      </c>
    </row>
    <row customFormat="1" customHeight="1" ht="14.45" r="12" s="24" spans="1:17" x14ac:dyDescent="0.25">
      <c r="A12" s="21" t="s">
        <v>52</v>
      </c>
      <c r="B12" s="3">
        <v>3</v>
      </c>
      <c r="C12" s="3" t="s">
        <v>10</v>
      </c>
      <c r="D12" s="3">
        <v>0</v>
      </c>
      <c r="E12" s="3" t="s">
        <v>8</v>
      </c>
      <c r="F12" s="3">
        <v>80</v>
      </c>
      <c r="G12" s="3" t="s">
        <v>9</v>
      </c>
      <c r="H12" s="3" t="s">
        <v>10</v>
      </c>
      <c r="I12" s="3" t="s">
        <v>26</v>
      </c>
      <c r="J12" s="6" t="s">
        <v>65</v>
      </c>
      <c r="K12" s="3">
        <v>4950</v>
      </c>
      <c r="L12" s="31">
        <f>P12*2</f>
        <v>0</v>
      </c>
      <c r="M12" s="31">
        <f si="1" t="shared"/>
        <v>0</v>
      </c>
      <c r="N12" s="31">
        <f si="2" t="shared"/>
        <v>0</v>
      </c>
      <c r="O12" s="31">
        <f si="0" t="shared"/>
        <v>0</v>
      </c>
      <c r="P12" s="31">
        <f>VLOOKUP(Q12,'Kategorie tisku'!$A$1:$E$9,5,FALSE)</f>
        <v>0</v>
      </c>
      <c r="Q12" s="18">
        <v>4</v>
      </c>
    </row>
    <row customFormat="1" customHeight="1" ht="14.45" r="13" s="24" spans="1:17" x14ac:dyDescent="0.25">
      <c r="A13" s="21" t="s">
        <v>49</v>
      </c>
      <c r="B13" s="3">
        <v>2</v>
      </c>
      <c r="C13" s="3" t="s">
        <v>13</v>
      </c>
      <c r="D13" s="3">
        <v>0</v>
      </c>
      <c r="E13" s="3" t="s">
        <v>8</v>
      </c>
      <c r="F13" s="3">
        <v>80</v>
      </c>
      <c r="G13" s="3" t="s">
        <v>9</v>
      </c>
      <c r="H13" s="3" t="s">
        <v>10</v>
      </c>
      <c r="I13" s="3"/>
      <c r="J13" s="6"/>
      <c r="K13" s="3">
        <v>4950</v>
      </c>
      <c r="L13" s="31">
        <f>P13</f>
        <v>0</v>
      </c>
      <c r="M13" s="31">
        <f si="1" t="shared"/>
        <v>0</v>
      </c>
      <c r="N13" s="31">
        <f si="2" t="shared"/>
        <v>0</v>
      </c>
      <c r="O13" s="31">
        <f si="0" t="shared"/>
        <v>0</v>
      </c>
      <c r="P13" s="31">
        <f>VLOOKUP(Q13,'Kategorie tisku'!$A$1:$E$9,5,FALSE)</f>
        <v>0</v>
      </c>
      <c r="Q13" s="18">
        <v>3</v>
      </c>
    </row>
    <row customFormat="1" customHeight="1" ht="14.45" r="14" s="24" spans="1:17" x14ac:dyDescent="0.25">
      <c r="A14" s="21" t="s">
        <v>56</v>
      </c>
      <c r="B14" s="3">
        <v>4</v>
      </c>
      <c r="C14" s="3" t="s">
        <v>10</v>
      </c>
      <c r="D14" s="3">
        <v>0</v>
      </c>
      <c r="E14" s="3" t="s">
        <v>8</v>
      </c>
      <c r="F14" s="3">
        <v>80</v>
      </c>
      <c r="G14" s="3" t="s">
        <v>9</v>
      </c>
      <c r="H14" s="3" t="s">
        <v>10</v>
      </c>
      <c r="I14" s="3" t="s">
        <v>26</v>
      </c>
      <c r="J14" s="6" t="s">
        <v>65</v>
      </c>
      <c r="K14" s="3">
        <v>13200</v>
      </c>
      <c r="L14" s="31">
        <f>P14*2</f>
        <v>0</v>
      </c>
      <c r="M14" s="31">
        <f si="1" t="shared"/>
        <v>0</v>
      </c>
      <c r="N14" s="31">
        <f si="2" t="shared"/>
        <v>0</v>
      </c>
      <c r="O14" s="31">
        <f si="0" t="shared"/>
        <v>0</v>
      </c>
      <c r="P14" s="31">
        <f>VLOOKUP(Q14,'Kategorie tisku'!$A$1:$E$9,5,FALSE)</f>
        <v>0</v>
      </c>
      <c r="Q14" s="18">
        <v>4</v>
      </c>
    </row>
    <row customFormat="1" customHeight="1" ht="14.45" r="15" s="24" spans="1:17" x14ac:dyDescent="0.25">
      <c r="A15" s="21" t="s">
        <v>17</v>
      </c>
      <c r="B15" s="3">
        <v>2</v>
      </c>
      <c r="C15" s="3" t="s">
        <v>10</v>
      </c>
      <c r="D15" s="3">
        <v>0</v>
      </c>
      <c r="E15" s="3" t="s">
        <v>8</v>
      </c>
      <c r="F15" s="3">
        <v>80</v>
      </c>
      <c r="G15" s="3" t="s">
        <v>9</v>
      </c>
      <c r="H15" s="3" t="s">
        <v>10</v>
      </c>
      <c r="I15" s="3"/>
      <c r="J15" s="6"/>
      <c r="K15" s="3">
        <v>13200</v>
      </c>
      <c r="L15" s="31">
        <f ref="L15:L17" si="6" t="shared">P15</f>
        <v>0</v>
      </c>
      <c r="M15" s="31">
        <f si="1" t="shared"/>
        <v>0</v>
      </c>
      <c r="N15" s="31">
        <f si="2" t="shared"/>
        <v>0</v>
      </c>
      <c r="O15" s="31">
        <f si="0" t="shared"/>
        <v>0</v>
      </c>
      <c r="P15" s="31">
        <f>VLOOKUP(Q15,'Kategorie tisku'!$A$1:$E$9,5,FALSE)</f>
        <v>0</v>
      </c>
      <c r="Q15" s="18">
        <v>3</v>
      </c>
    </row>
    <row customFormat="1" customHeight="1" ht="14.45" r="16" s="24" spans="1:17" x14ac:dyDescent="0.25">
      <c r="A16" s="20" t="s">
        <v>18</v>
      </c>
      <c r="B16" s="3">
        <v>1</v>
      </c>
      <c r="C16" s="3" t="s">
        <v>16</v>
      </c>
      <c r="D16" s="3">
        <v>0</v>
      </c>
      <c r="E16" s="3" t="s">
        <v>19</v>
      </c>
      <c r="F16" s="3">
        <v>180</v>
      </c>
      <c r="G16" s="3" t="s">
        <v>9</v>
      </c>
      <c r="H16" s="3" t="s">
        <v>10</v>
      </c>
      <c r="I16" s="3"/>
      <c r="J16" s="6"/>
      <c r="K16" s="3">
        <v>4400</v>
      </c>
      <c r="L16" s="31">
        <f si="6" t="shared"/>
        <v>0</v>
      </c>
      <c r="M16" s="31">
        <f si="1" t="shared"/>
        <v>0</v>
      </c>
      <c r="N16" s="31">
        <f si="2" t="shared"/>
        <v>0</v>
      </c>
      <c r="O16" s="31">
        <f si="0" t="shared"/>
        <v>0</v>
      </c>
      <c r="P16" s="31">
        <f>VLOOKUP(Q16,'Kategorie tisku'!$A$1:$E$9,5,FALSE)</f>
        <v>0</v>
      </c>
      <c r="Q16" s="18">
        <v>6</v>
      </c>
    </row>
    <row customFormat="1" customHeight="1" ht="14.45" r="17" s="24" spans="1:17" x14ac:dyDescent="0.25">
      <c r="A17" s="21" t="s">
        <v>20</v>
      </c>
      <c r="B17" s="3">
        <v>2</v>
      </c>
      <c r="C17" s="3" t="s">
        <v>10</v>
      </c>
      <c r="D17" s="3">
        <v>2</v>
      </c>
      <c r="E17" s="3" t="s">
        <v>8</v>
      </c>
      <c r="F17" s="3">
        <v>135</v>
      </c>
      <c r="G17" s="3" t="s">
        <v>21</v>
      </c>
      <c r="H17" s="3" t="s">
        <v>10</v>
      </c>
      <c r="I17" s="3"/>
      <c r="J17" s="6" t="s">
        <v>66</v>
      </c>
      <c r="K17" s="3">
        <v>6600</v>
      </c>
      <c r="L17" s="31">
        <f si="6" t="shared"/>
        <v>0</v>
      </c>
      <c r="M17" s="31">
        <f si="1" t="shared"/>
        <v>0</v>
      </c>
      <c r="N17" s="31">
        <f si="2" t="shared"/>
        <v>0</v>
      </c>
      <c r="O17" s="31">
        <f si="0" t="shared"/>
        <v>0</v>
      </c>
      <c r="P17" s="31">
        <f>VLOOKUP(Q17,'Kategorie tisku'!$A$1:$E$9,5,FALSE)</f>
        <v>0</v>
      </c>
      <c r="Q17" s="18">
        <v>5</v>
      </c>
    </row>
    <row customFormat="1" customHeight="1" ht="14.45" r="18" s="24" spans="1:17" x14ac:dyDescent="0.25">
      <c r="A18" s="21" t="s">
        <v>74</v>
      </c>
      <c r="B18" s="3">
        <v>3</v>
      </c>
      <c r="C18" s="3" t="s">
        <v>10</v>
      </c>
      <c r="D18" s="3">
        <v>0</v>
      </c>
      <c r="E18" s="3" t="s">
        <v>8</v>
      </c>
      <c r="F18" s="3">
        <v>80</v>
      </c>
      <c r="G18" s="3" t="s">
        <v>9</v>
      </c>
      <c r="H18" s="3" t="s">
        <v>10</v>
      </c>
      <c r="I18" s="3" t="s">
        <v>26</v>
      </c>
      <c r="J18" s="6" t="s">
        <v>65</v>
      </c>
      <c r="K18" s="3">
        <v>33000</v>
      </c>
      <c r="L18" s="31">
        <f>P18*2</f>
        <v>0</v>
      </c>
      <c r="M18" s="31">
        <f si="1" t="shared"/>
        <v>0</v>
      </c>
      <c r="N18" s="31">
        <f si="2" t="shared"/>
        <v>0</v>
      </c>
      <c r="O18" s="31">
        <f si="0" t="shared"/>
        <v>0</v>
      </c>
      <c r="P18" s="31">
        <f>VLOOKUP(Q18,'Kategorie tisku'!$A$1:$E$9,5,FALSE)</f>
        <v>0</v>
      </c>
      <c r="Q18" s="18">
        <v>4</v>
      </c>
    </row>
    <row customFormat="1" customHeight="1" ht="14.45" r="19" s="24" spans="1:17" x14ac:dyDescent="0.25">
      <c r="A19" s="21" t="s">
        <v>39</v>
      </c>
      <c r="B19" s="3">
        <v>2</v>
      </c>
      <c r="C19" s="3" t="s">
        <v>10</v>
      </c>
      <c r="D19" s="3">
        <v>0</v>
      </c>
      <c r="E19" s="3" t="s">
        <v>8</v>
      </c>
      <c r="F19" s="3">
        <v>80</v>
      </c>
      <c r="G19" s="3" t="s">
        <v>9</v>
      </c>
      <c r="H19" s="3" t="s">
        <v>10</v>
      </c>
      <c r="I19" s="3"/>
      <c r="J19" s="6"/>
      <c r="K19" s="3">
        <v>33000</v>
      </c>
      <c r="L19" s="31">
        <f ref="L19:L31" si="7" t="shared">P19</f>
        <v>0</v>
      </c>
      <c r="M19" s="31">
        <f si="1" t="shared"/>
        <v>0</v>
      </c>
      <c r="N19" s="31">
        <f si="2" t="shared"/>
        <v>0</v>
      </c>
      <c r="O19" s="31">
        <f si="0" t="shared"/>
        <v>0</v>
      </c>
      <c r="P19" s="31">
        <f>VLOOKUP(Q19,'Kategorie tisku'!$A$1:$E$9,5,FALSE)</f>
        <v>0</v>
      </c>
      <c r="Q19" s="18">
        <v>3</v>
      </c>
    </row>
    <row customFormat="1" customHeight="1" ht="14.45" r="20" s="24" spans="1:17" x14ac:dyDescent="0.25">
      <c r="A20" s="20" t="s">
        <v>40</v>
      </c>
      <c r="B20" s="3">
        <v>1</v>
      </c>
      <c r="C20" s="3" t="s">
        <v>16</v>
      </c>
      <c r="D20" s="3">
        <v>0</v>
      </c>
      <c r="E20" s="3" t="s">
        <v>19</v>
      </c>
      <c r="F20" s="3">
        <v>180</v>
      </c>
      <c r="G20" s="3" t="s">
        <v>9</v>
      </c>
      <c r="H20" s="3" t="s">
        <v>10</v>
      </c>
      <c r="I20" s="3"/>
      <c r="J20" s="6"/>
      <c r="K20" s="3">
        <v>11000</v>
      </c>
      <c r="L20" s="31">
        <f si="7" t="shared"/>
        <v>0</v>
      </c>
      <c r="M20" s="31">
        <f si="1" t="shared"/>
        <v>0</v>
      </c>
      <c r="N20" s="31">
        <f si="2" t="shared"/>
        <v>0</v>
      </c>
      <c r="O20" s="31">
        <f si="0" t="shared"/>
        <v>0</v>
      </c>
      <c r="P20" s="31">
        <f>VLOOKUP(Q20,'Kategorie tisku'!$A$1:$E$9,5,FALSE)</f>
        <v>0</v>
      </c>
      <c r="Q20" s="18">
        <v>6</v>
      </c>
    </row>
    <row customFormat="1" customHeight="1" ht="14.45" r="21" s="24" spans="1:17" x14ac:dyDescent="0.25">
      <c r="A21" s="20" t="s">
        <v>41</v>
      </c>
      <c r="B21" s="3">
        <v>2</v>
      </c>
      <c r="C21" s="3" t="s">
        <v>10</v>
      </c>
      <c r="D21" s="3">
        <v>2</v>
      </c>
      <c r="E21" s="3" t="s">
        <v>8</v>
      </c>
      <c r="F21" s="3">
        <v>135</v>
      </c>
      <c r="G21" s="3" t="s">
        <v>21</v>
      </c>
      <c r="H21" s="3" t="s">
        <v>10</v>
      </c>
      <c r="I21" s="3"/>
      <c r="J21" s="6" t="s">
        <v>66</v>
      </c>
      <c r="K21" s="3">
        <v>11000</v>
      </c>
      <c r="L21" s="31">
        <f si="7" t="shared"/>
        <v>0</v>
      </c>
      <c r="M21" s="31">
        <f si="1" t="shared"/>
        <v>0</v>
      </c>
      <c r="N21" s="31">
        <f si="2" t="shared"/>
        <v>0</v>
      </c>
      <c r="O21" s="31">
        <f si="0" t="shared"/>
        <v>0</v>
      </c>
      <c r="P21" s="31">
        <f>VLOOKUP(Q21,'Kategorie tisku'!$A$1:$E$9,5,FALSE)</f>
        <v>0</v>
      </c>
      <c r="Q21" s="18">
        <v>5</v>
      </c>
    </row>
    <row customFormat="1" customHeight="1" ht="14.45" r="22" s="24" spans="1:17" x14ac:dyDescent="0.25">
      <c r="A22" s="21" t="s">
        <v>85</v>
      </c>
      <c r="B22" s="3">
        <v>1</v>
      </c>
      <c r="C22" s="3" t="s">
        <v>16</v>
      </c>
      <c r="D22" s="3">
        <v>0</v>
      </c>
      <c r="E22" s="3" t="s">
        <v>8</v>
      </c>
      <c r="F22" s="3">
        <v>80</v>
      </c>
      <c r="G22" s="3" t="s">
        <v>9</v>
      </c>
      <c r="H22" s="3" t="s">
        <v>10</v>
      </c>
      <c r="I22" s="3"/>
      <c r="J22" s="6"/>
      <c r="K22" s="3">
        <v>23100</v>
      </c>
      <c r="L22" s="31">
        <f si="7" t="shared"/>
        <v>0</v>
      </c>
      <c r="M22" s="31">
        <f si="1" t="shared"/>
        <v>0</v>
      </c>
      <c r="N22" s="31">
        <f si="2" t="shared"/>
        <v>0</v>
      </c>
      <c r="O22" s="31">
        <f si="0" t="shared"/>
        <v>0</v>
      </c>
      <c r="P22" s="31">
        <f>VLOOKUP(Q22,'Kategorie tisku'!$A$1:$E$9,5,FALSE)</f>
        <v>0</v>
      </c>
      <c r="Q22" s="18">
        <v>2</v>
      </c>
    </row>
    <row customFormat="1" customHeight="1" ht="14.45" r="23" s="24" spans="1:17" x14ac:dyDescent="0.25">
      <c r="A23" s="21" t="s">
        <v>22</v>
      </c>
      <c r="B23" s="3">
        <v>2</v>
      </c>
      <c r="C23" s="3" t="s">
        <v>10</v>
      </c>
      <c r="D23" s="3">
        <v>0</v>
      </c>
      <c r="E23" s="3" t="s">
        <v>8</v>
      </c>
      <c r="F23" s="3">
        <v>80</v>
      </c>
      <c r="G23" s="3" t="s">
        <v>9</v>
      </c>
      <c r="H23" s="3" t="s">
        <v>10</v>
      </c>
      <c r="I23" s="3"/>
      <c r="J23" s="6"/>
      <c r="K23" s="3">
        <v>23100</v>
      </c>
      <c r="L23" s="31">
        <f si="7" t="shared"/>
        <v>0</v>
      </c>
      <c r="M23" s="31">
        <f si="1" t="shared"/>
        <v>0</v>
      </c>
      <c r="N23" s="31">
        <f si="2" t="shared"/>
        <v>0</v>
      </c>
      <c r="O23" s="31">
        <f ref="O23:O49" si="8" t="shared">M23*K23</f>
        <v>0</v>
      </c>
      <c r="P23" s="31">
        <f>VLOOKUP(Q23,'Kategorie tisku'!$A$1:$E$9,5,FALSE)</f>
        <v>0</v>
      </c>
      <c r="Q23" s="18">
        <v>3</v>
      </c>
    </row>
    <row customFormat="1" customHeight="1" ht="14.45" r="24" s="24" spans="1:17" x14ac:dyDescent="0.25">
      <c r="A24" s="21" t="s">
        <v>23</v>
      </c>
      <c r="B24" s="3">
        <v>2</v>
      </c>
      <c r="C24" s="3" t="s">
        <v>10</v>
      </c>
      <c r="D24" s="3">
        <v>2</v>
      </c>
      <c r="E24" s="3" t="s">
        <v>8</v>
      </c>
      <c r="F24" s="3">
        <v>135</v>
      </c>
      <c r="G24" s="3" t="s">
        <v>21</v>
      </c>
      <c r="H24" s="3" t="s">
        <v>10</v>
      </c>
      <c r="I24" s="3"/>
      <c r="J24" s="6" t="s">
        <v>66</v>
      </c>
      <c r="K24" s="3">
        <v>20000</v>
      </c>
      <c r="L24" s="31">
        <f si="7" t="shared"/>
        <v>0</v>
      </c>
      <c r="M24" s="31">
        <f si="1" t="shared"/>
        <v>0</v>
      </c>
      <c r="N24" s="31">
        <f si="2" t="shared"/>
        <v>0</v>
      </c>
      <c r="O24" s="31">
        <f si="8" t="shared"/>
        <v>0</v>
      </c>
      <c r="P24" s="31">
        <f>VLOOKUP(Q24,'Kategorie tisku'!$A$1:$E$9,5,FALSE)</f>
        <v>0</v>
      </c>
      <c r="Q24" s="18">
        <v>5</v>
      </c>
    </row>
    <row customFormat="1" customHeight="1" ht="14.45" r="25" s="24" spans="1:17" x14ac:dyDescent="0.25">
      <c r="A25" s="21" t="s">
        <v>86</v>
      </c>
      <c r="B25" s="3">
        <v>1</v>
      </c>
      <c r="C25" s="3" t="s">
        <v>16</v>
      </c>
      <c r="D25" s="3">
        <v>0</v>
      </c>
      <c r="E25" s="3" t="s">
        <v>8</v>
      </c>
      <c r="F25" s="3">
        <v>80</v>
      </c>
      <c r="G25" s="3" t="s">
        <v>9</v>
      </c>
      <c r="H25" s="3" t="s">
        <v>10</v>
      </c>
      <c r="I25" s="3"/>
      <c r="J25" s="6"/>
      <c r="K25" s="3">
        <v>5500</v>
      </c>
      <c r="L25" s="31">
        <f si="7" t="shared"/>
        <v>0</v>
      </c>
      <c r="M25" s="31">
        <f si="1" t="shared"/>
        <v>0</v>
      </c>
      <c r="N25" s="31">
        <f si="2" t="shared"/>
        <v>0</v>
      </c>
      <c r="O25" s="31">
        <f si="8" t="shared"/>
        <v>0</v>
      </c>
      <c r="P25" s="31">
        <f>VLOOKUP(Q25,'Kategorie tisku'!$A$1:$E$9,5,FALSE)</f>
        <v>0</v>
      </c>
      <c r="Q25" s="18">
        <v>2</v>
      </c>
    </row>
    <row customFormat="1" customHeight="1" ht="14.45" r="26" s="24" spans="1:17" x14ac:dyDescent="0.25">
      <c r="A26" s="21" t="s">
        <v>87</v>
      </c>
      <c r="B26" s="3">
        <v>2</v>
      </c>
      <c r="C26" s="3" t="s">
        <v>10</v>
      </c>
      <c r="D26" s="3">
        <v>0</v>
      </c>
      <c r="E26" s="3" t="s">
        <v>8</v>
      </c>
      <c r="F26" s="3">
        <v>80</v>
      </c>
      <c r="G26" s="3" t="s">
        <v>9</v>
      </c>
      <c r="H26" s="3" t="s">
        <v>10</v>
      </c>
      <c r="I26" s="3"/>
      <c r="J26" s="6"/>
      <c r="K26" s="3">
        <v>2750</v>
      </c>
      <c r="L26" s="31">
        <f si="7" t="shared"/>
        <v>0</v>
      </c>
      <c r="M26" s="31">
        <f si="1" t="shared"/>
        <v>0</v>
      </c>
      <c r="N26" s="31">
        <f si="2" t="shared"/>
        <v>0</v>
      </c>
      <c r="O26" s="31">
        <f si="8" t="shared"/>
        <v>0</v>
      </c>
      <c r="P26" s="31">
        <f>VLOOKUP(Q26,'Kategorie tisku'!$A$1:$E$9,5,FALSE)</f>
        <v>0</v>
      </c>
      <c r="Q26" s="18">
        <v>3</v>
      </c>
    </row>
    <row customFormat="1" customHeight="1" ht="14.45" r="27" s="24" spans="1:17" x14ac:dyDescent="0.25">
      <c r="A27" s="21" t="s">
        <v>88</v>
      </c>
      <c r="B27" s="3">
        <v>1</v>
      </c>
      <c r="C27" s="3" t="s">
        <v>16</v>
      </c>
      <c r="D27" s="3">
        <v>0</v>
      </c>
      <c r="E27" s="3" t="s">
        <v>8</v>
      </c>
      <c r="F27" s="3">
        <v>80</v>
      </c>
      <c r="G27" s="3" t="s">
        <v>9</v>
      </c>
      <c r="H27" s="3" t="s">
        <v>10</v>
      </c>
      <c r="I27" s="3"/>
      <c r="J27" s="6"/>
      <c r="K27" s="3">
        <v>8250</v>
      </c>
      <c r="L27" s="31">
        <f si="7" t="shared"/>
        <v>0</v>
      </c>
      <c r="M27" s="31">
        <f si="1" t="shared"/>
        <v>0</v>
      </c>
      <c r="N27" s="31">
        <f si="2" t="shared"/>
        <v>0</v>
      </c>
      <c r="O27" s="31">
        <f si="8" t="shared"/>
        <v>0</v>
      </c>
      <c r="P27" s="31">
        <f>VLOOKUP(Q27,'Kategorie tisku'!$A$1:$E$9,5,FALSE)</f>
        <v>0</v>
      </c>
      <c r="Q27" s="18">
        <v>2</v>
      </c>
    </row>
    <row customFormat="1" customHeight="1" ht="14.45" r="28" s="24" spans="1:17" x14ac:dyDescent="0.25">
      <c r="A28" s="21" t="s">
        <v>76</v>
      </c>
      <c r="B28" s="3">
        <v>2</v>
      </c>
      <c r="C28" s="3" t="s">
        <v>10</v>
      </c>
      <c r="D28" s="3">
        <v>0</v>
      </c>
      <c r="E28" s="3" t="s">
        <v>8</v>
      </c>
      <c r="F28" s="3">
        <v>80</v>
      </c>
      <c r="G28" s="3" t="s">
        <v>9</v>
      </c>
      <c r="H28" s="3" t="s">
        <v>10</v>
      </c>
      <c r="I28" s="3"/>
      <c r="J28" s="6"/>
      <c r="K28" s="3">
        <v>8000</v>
      </c>
      <c r="L28" s="31">
        <f si="7" t="shared"/>
        <v>0</v>
      </c>
      <c r="M28" s="31">
        <f si="1" t="shared"/>
        <v>0</v>
      </c>
      <c r="N28" s="31">
        <f si="2" t="shared"/>
        <v>0</v>
      </c>
      <c r="O28" s="31">
        <f si="8" t="shared"/>
        <v>0</v>
      </c>
      <c r="P28" s="31">
        <f>VLOOKUP(Q28,'Kategorie tisku'!$A$1:$E$9,5,FALSE)</f>
        <v>0</v>
      </c>
      <c r="Q28" s="18">
        <v>3</v>
      </c>
    </row>
    <row customFormat="1" customHeight="1" ht="14.45" r="29" s="24" spans="1:17" x14ac:dyDescent="0.25">
      <c r="A29" s="21" t="s">
        <v>80</v>
      </c>
      <c r="B29" s="3">
        <v>2</v>
      </c>
      <c r="C29" s="3" t="s">
        <v>10</v>
      </c>
      <c r="D29" s="3">
        <v>2</v>
      </c>
      <c r="E29" s="3" t="s">
        <v>8</v>
      </c>
      <c r="F29" s="3">
        <v>135</v>
      </c>
      <c r="G29" s="3" t="s">
        <v>21</v>
      </c>
      <c r="H29" s="3" t="s">
        <v>10</v>
      </c>
      <c r="I29" s="3"/>
      <c r="J29" s="6" t="s">
        <v>66</v>
      </c>
      <c r="K29" s="3">
        <v>16500</v>
      </c>
      <c r="L29" s="31">
        <f si="7" t="shared"/>
        <v>0</v>
      </c>
      <c r="M29" s="31">
        <f si="1" t="shared"/>
        <v>0</v>
      </c>
      <c r="N29" s="31">
        <f si="2" t="shared"/>
        <v>0</v>
      </c>
      <c r="O29" s="31">
        <f si="8" t="shared"/>
        <v>0</v>
      </c>
      <c r="P29" s="31">
        <f>VLOOKUP(Q29,'Kategorie tisku'!$A$1:$E$9,5,FALSE)</f>
        <v>0</v>
      </c>
      <c r="Q29" s="18">
        <v>5</v>
      </c>
    </row>
    <row customFormat="1" customHeight="1" ht="14.45" r="30" s="24" spans="1:17" x14ac:dyDescent="0.25">
      <c r="A30" s="21" t="s">
        <v>81</v>
      </c>
      <c r="B30" s="3">
        <v>2</v>
      </c>
      <c r="C30" s="3" t="s">
        <v>10</v>
      </c>
      <c r="D30" s="3">
        <v>2</v>
      </c>
      <c r="E30" s="3" t="s">
        <v>8</v>
      </c>
      <c r="F30" s="3">
        <v>135</v>
      </c>
      <c r="G30" s="3" t="s">
        <v>21</v>
      </c>
      <c r="H30" s="3" t="s">
        <v>10</v>
      </c>
      <c r="I30" s="3"/>
      <c r="J30" s="6" t="s">
        <v>66</v>
      </c>
      <c r="K30" s="3">
        <v>16500</v>
      </c>
      <c r="L30" s="31">
        <f si="7" t="shared"/>
        <v>0</v>
      </c>
      <c r="M30" s="31">
        <f si="1" t="shared"/>
        <v>0</v>
      </c>
      <c r="N30" s="31">
        <f si="2" t="shared"/>
        <v>0</v>
      </c>
      <c r="O30" s="31">
        <f si="8" t="shared"/>
        <v>0</v>
      </c>
      <c r="P30" s="31">
        <f>VLOOKUP(Q30,'Kategorie tisku'!$A$1:$E$9,5,FALSE)</f>
        <v>0</v>
      </c>
      <c r="Q30" s="18">
        <v>5</v>
      </c>
    </row>
    <row customFormat="1" customHeight="1" ht="14.45" r="31" s="24" spans="1:17" x14ac:dyDescent="0.25">
      <c r="A31" s="21" t="s">
        <v>24</v>
      </c>
      <c r="B31" s="3">
        <v>1</v>
      </c>
      <c r="C31" s="3" t="s">
        <v>16</v>
      </c>
      <c r="D31" s="3">
        <v>0</v>
      </c>
      <c r="E31" s="3" t="s">
        <v>8</v>
      </c>
      <c r="F31" s="3">
        <v>80</v>
      </c>
      <c r="G31" s="3" t="s">
        <v>9</v>
      </c>
      <c r="H31" s="3" t="s">
        <v>10</v>
      </c>
      <c r="I31" s="3"/>
      <c r="J31" s="6"/>
      <c r="K31" s="3">
        <v>10500</v>
      </c>
      <c r="L31" s="31">
        <f si="7" t="shared"/>
        <v>0</v>
      </c>
      <c r="M31" s="31">
        <f si="1" t="shared"/>
        <v>0</v>
      </c>
      <c r="N31" s="31">
        <f si="2" t="shared"/>
        <v>0</v>
      </c>
      <c r="O31" s="31">
        <f si="8" t="shared"/>
        <v>0</v>
      </c>
      <c r="P31" s="31">
        <f>VLOOKUP(Q31,'Kategorie tisku'!$A$1:$E$9,5,FALSE)</f>
        <v>0</v>
      </c>
      <c r="Q31" s="18">
        <v>2</v>
      </c>
    </row>
    <row customFormat="1" customHeight="1" ht="14.45" r="32" s="24" spans="1:17" x14ac:dyDescent="0.25">
      <c r="A32" s="21" t="s">
        <v>82</v>
      </c>
      <c r="B32" s="3">
        <v>4</v>
      </c>
      <c r="C32" s="3" t="s">
        <v>10</v>
      </c>
      <c r="D32" s="3">
        <v>0</v>
      </c>
      <c r="E32" s="3" t="s">
        <v>42</v>
      </c>
      <c r="F32" s="3">
        <v>135</v>
      </c>
      <c r="G32" s="3" t="s">
        <v>21</v>
      </c>
      <c r="H32" s="3" t="s">
        <v>10</v>
      </c>
      <c r="I32" s="3" t="s">
        <v>57</v>
      </c>
      <c r="J32" s="4" t="s">
        <v>63</v>
      </c>
      <c r="K32" s="3">
        <v>2750</v>
      </c>
      <c r="L32" s="31">
        <f>P32*2</f>
        <v>0</v>
      </c>
      <c r="M32" s="31">
        <f si="1" t="shared"/>
        <v>0</v>
      </c>
      <c r="N32" s="31">
        <f si="2" t="shared"/>
        <v>0</v>
      </c>
      <c r="O32" s="31">
        <f si="8" t="shared"/>
        <v>0</v>
      </c>
      <c r="P32" s="31">
        <f>VLOOKUP(Q32,'Kategorie tisku'!$A$1:$E$9,5,FALSE)</f>
        <v>0</v>
      </c>
      <c r="Q32" s="18">
        <v>8</v>
      </c>
    </row>
    <row customFormat="1" customHeight="1" ht="14.45" r="33" s="24" spans="1:17" x14ac:dyDescent="0.25">
      <c r="A33" s="21" t="s">
        <v>83</v>
      </c>
      <c r="B33" s="3">
        <v>4</v>
      </c>
      <c r="C33" s="3" t="s">
        <v>10</v>
      </c>
      <c r="D33" s="3">
        <v>0</v>
      </c>
      <c r="E33" s="3" t="s">
        <v>42</v>
      </c>
      <c r="F33" s="3">
        <v>135</v>
      </c>
      <c r="G33" s="3" t="s">
        <v>21</v>
      </c>
      <c r="H33" s="3" t="s">
        <v>10</v>
      </c>
      <c r="I33" s="3" t="s">
        <v>57</v>
      </c>
      <c r="J33" s="4" t="s">
        <v>63</v>
      </c>
      <c r="K33" s="3">
        <v>11000</v>
      </c>
      <c r="L33" s="31">
        <f>P33*2</f>
        <v>0</v>
      </c>
      <c r="M33" s="31">
        <f si="1" t="shared"/>
        <v>0</v>
      </c>
      <c r="N33" s="31">
        <f si="2" t="shared"/>
        <v>0</v>
      </c>
      <c r="O33" s="31">
        <f si="8" t="shared"/>
        <v>0</v>
      </c>
      <c r="P33" s="31">
        <f>VLOOKUP(Q33,'Kategorie tisku'!$A$1:$E$9,5,FALSE)</f>
        <v>0</v>
      </c>
      <c r="Q33" s="18">
        <v>8</v>
      </c>
    </row>
    <row customFormat="1" customHeight="1" ht="14.45" r="34" s="24" spans="1:17" x14ac:dyDescent="0.25">
      <c r="A34" s="21" t="s">
        <v>75</v>
      </c>
      <c r="B34" s="3">
        <v>2</v>
      </c>
      <c r="C34" s="3" t="s">
        <v>10</v>
      </c>
      <c r="D34" s="3">
        <v>0</v>
      </c>
      <c r="E34" s="3" t="s">
        <v>8</v>
      </c>
      <c r="F34" s="3">
        <v>80</v>
      </c>
      <c r="G34" s="3" t="s">
        <v>9</v>
      </c>
      <c r="H34" s="3" t="s">
        <v>10</v>
      </c>
      <c r="I34" s="3"/>
      <c r="J34" s="6"/>
      <c r="K34" s="3">
        <v>11000</v>
      </c>
      <c r="L34" s="31">
        <f ref="L34:L36" si="9" t="shared">P34</f>
        <v>0</v>
      </c>
      <c r="M34" s="31">
        <f si="1" t="shared"/>
        <v>0</v>
      </c>
      <c r="N34" s="31">
        <f si="2" t="shared"/>
        <v>0</v>
      </c>
      <c r="O34" s="31">
        <f si="8" t="shared"/>
        <v>0</v>
      </c>
      <c r="P34" s="31">
        <f>VLOOKUP(Q34,'Kategorie tisku'!$A$1:$E$9,5,FALSE)</f>
        <v>0</v>
      </c>
      <c r="Q34" s="18">
        <v>3</v>
      </c>
    </row>
    <row customFormat="1" customHeight="1" ht="14.45" r="35" s="24" spans="1:17" x14ac:dyDescent="0.25">
      <c r="A35" s="21" t="s">
        <v>77</v>
      </c>
      <c r="B35" s="3">
        <v>2</v>
      </c>
      <c r="C35" s="3" t="s">
        <v>10</v>
      </c>
      <c r="D35" s="3">
        <v>0</v>
      </c>
      <c r="E35" s="3" t="s">
        <v>8</v>
      </c>
      <c r="F35" s="3">
        <v>80</v>
      </c>
      <c r="G35" s="3" t="s">
        <v>9</v>
      </c>
      <c r="H35" s="3" t="s">
        <v>10</v>
      </c>
      <c r="I35" s="3"/>
      <c r="J35" s="6"/>
      <c r="K35" s="3">
        <v>11000</v>
      </c>
      <c r="L35" s="31">
        <f si="9" t="shared"/>
        <v>0</v>
      </c>
      <c r="M35" s="31">
        <f si="1" t="shared"/>
        <v>0</v>
      </c>
      <c r="N35" s="31">
        <f si="2" t="shared"/>
        <v>0</v>
      </c>
      <c r="O35" s="31">
        <f si="8" t="shared"/>
        <v>0</v>
      </c>
      <c r="P35" s="31">
        <f>VLOOKUP(Q35,'Kategorie tisku'!$A$1:$E$9,5,FALSE)</f>
        <v>0</v>
      </c>
      <c r="Q35" s="18">
        <v>3</v>
      </c>
    </row>
    <row customFormat="1" customHeight="1" ht="14.45" r="36" s="24" spans="1:17" x14ac:dyDescent="0.25">
      <c r="A36" s="21" t="s">
        <v>78</v>
      </c>
      <c r="B36" s="3">
        <v>2</v>
      </c>
      <c r="C36" s="3" t="s">
        <v>10</v>
      </c>
      <c r="D36" s="3">
        <v>0</v>
      </c>
      <c r="E36" s="3" t="s">
        <v>8</v>
      </c>
      <c r="F36" s="3">
        <v>80</v>
      </c>
      <c r="G36" s="3" t="s">
        <v>9</v>
      </c>
      <c r="H36" s="3" t="s">
        <v>10</v>
      </c>
      <c r="I36" s="3"/>
      <c r="J36" s="6"/>
      <c r="K36" s="3">
        <v>8000</v>
      </c>
      <c r="L36" s="31">
        <f si="9" t="shared"/>
        <v>0</v>
      </c>
      <c r="M36" s="31">
        <f si="1" t="shared"/>
        <v>0</v>
      </c>
      <c r="N36" s="31">
        <f si="2" t="shared"/>
        <v>0</v>
      </c>
      <c r="O36" s="31">
        <f si="8" t="shared"/>
        <v>0</v>
      </c>
      <c r="P36" s="31">
        <f>VLOOKUP(Q36,'Kategorie tisku'!$A$1:$E$9,5,FALSE)</f>
        <v>0</v>
      </c>
      <c r="Q36" s="18">
        <v>3</v>
      </c>
    </row>
    <row customFormat="1" customHeight="1" ht="14.45" r="37" s="24" spans="1:17" x14ac:dyDescent="0.25">
      <c r="A37" s="21" t="s">
        <v>27</v>
      </c>
      <c r="B37" s="3">
        <v>4</v>
      </c>
      <c r="C37" s="3" t="s">
        <v>10</v>
      </c>
      <c r="D37" s="3">
        <v>0</v>
      </c>
      <c r="E37" s="3" t="s">
        <v>8</v>
      </c>
      <c r="F37" s="3">
        <v>80</v>
      </c>
      <c r="G37" s="3" t="s">
        <v>9</v>
      </c>
      <c r="H37" s="3" t="s">
        <v>10</v>
      </c>
      <c r="I37" s="7" t="s">
        <v>26</v>
      </c>
      <c r="J37" s="6" t="s">
        <v>65</v>
      </c>
      <c r="K37" s="7">
        <v>66000</v>
      </c>
      <c r="L37" s="31">
        <f>P37*2</f>
        <v>0</v>
      </c>
      <c r="M37" s="31">
        <f si="1" t="shared"/>
        <v>0</v>
      </c>
      <c r="N37" s="31">
        <f si="2" t="shared"/>
        <v>0</v>
      </c>
      <c r="O37" s="31">
        <f si="8" t="shared"/>
        <v>0</v>
      </c>
      <c r="P37" s="31">
        <f>VLOOKUP(Q37,'Kategorie tisku'!$A$1:$E$9,5,FALSE)</f>
        <v>0</v>
      </c>
      <c r="Q37" s="18">
        <v>4</v>
      </c>
    </row>
    <row customFormat="1" customHeight="1" ht="14.45" r="38" s="24" spans="1:17" x14ac:dyDescent="0.25">
      <c r="A38" s="21" t="s">
        <v>28</v>
      </c>
      <c r="B38" s="3">
        <v>2</v>
      </c>
      <c r="C38" s="3" t="s">
        <v>10</v>
      </c>
      <c r="D38" s="3">
        <v>0</v>
      </c>
      <c r="E38" s="3" t="s">
        <v>8</v>
      </c>
      <c r="F38" s="3">
        <v>80</v>
      </c>
      <c r="G38" s="3" t="s">
        <v>9</v>
      </c>
      <c r="H38" s="3" t="s">
        <v>10</v>
      </c>
      <c r="I38" s="7"/>
      <c r="J38" s="8"/>
      <c r="K38" s="7">
        <v>66000</v>
      </c>
      <c r="L38" s="31">
        <f ref="L38:L46" si="10" t="shared">P38</f>
        <v>0</v>
      </c>
      <c r="M38" s="31">
        <f si="1" t="shared"/>
        <v>0</v>
      </c>
      <c r="N38" s="31">
        <f si="2" t="shared"/>
        <v>0</v>
      </c>
      <c r="O38" s="31">
        <f si="8" t="shared"/>
        <v>0</v>
      </c>
      <c r="P38" s="31">
        <f>VLOOKUP(Q38,'Kategorie tisku'!$A$1:$E$9,5,FALSE)</f>
        <v>0</v>
      </c>
      <c r="Q38" s="18">
        <v>3</v>
      </c>
    </row>
    <row customFormat="1" customHeight="1" ht="14.45" r="39" s="24" spans="1:17" x14ac:dyDescent="0.25">
      <c r="A39" s="21" t="s">
        <v>29</v>
      </c>
      <c r="B39" s="3">
        <v>2</v>
      </c>
      <c r="C39" s="3" t="s">
        <v>10</v>
      </c>
      <c r="D39" s="3">
        <v>2</v>
      </c>
      <c r="E39" s="3" t="s">
        <v>8</v>
      </c>
      <c r="F39" s="3">
        <v>135</v>
      </c>
      <c r="G39" s="3" t="s">
        <v>21</v>
      </c>
      <c r="H39" s="3" t="s">
        <v>10</v>
      </c>
      <c r="I39" s="7"/>
      <c r="J39" s="6" t="s">
        <v>66</v>
      </c>
      <c r="K39" s="7">
        <v>22000</v>
      </c>
      <c r="L39" s="31">
        <f si="10" t="shared"/>
        <v>0</v>
      </c>
      <c r="M39" s="31">
        <f si="1" t="shared"/>
        <v>0</v>
      </c>
      <c r="N39" s="31">
        <f si="2" t="shared"/>
        <v>0</v>
      </c>
      <c r="O39" s="31">
        <f si="8" t="shared"/>
        <v>0</v>
      </c>
      <c r="P39" s="31">
        <f>VLOOKUP(Q39,'Kategorie tisku'!$A$1:$E$9,5,FALSE)</f>
        <v>0</v>
      </c>
      <c r="Q39" s="18">
        <v>5</v>
      </c>
    </row>
    <row customFormat="1" customHeight="1" ht="14.45" r="40" s="24" spans="1:17" x14ac:dyDescent="0.25">
      <c r="A40" s="21" t="s">
        <v>30</v>
      </c>
      <c r="B40" s="3">
        <v>2</v>
      </c>
      <c r="C40" s="3" t="s">
        <v>13</v>
      </c>
      <c r="D40" s="3">
        <v>2</v>
      </c>
      <c r="E40" s="3" t="s">
        <v>8</v>
      </c>
      <c r="F40" s="3">
        <v>135</v>
      </c>
      <c r="G40" s="3" t="s">
        <v>21</v>
      </c>
      <c r="H40" s="3" t="s">
        <v>13</v>
      </c>
      <c r="I40" s="3"/>
      <c r="J40" s="6" t="s">
        <v>66</v>
      </c>
      <c r="K40" s="3">
        <v>5500</v>
      </c>
      <c r="L40" s="31">
        <f si="10" t="shared"/>
        <v>0</v>
      </c>
      <c r="M40" s="31">
        <f si="1" t="shared"/>
        <v>0</v>
      </c>
      <c r="N40" s="31">
        <f si="2" t="shared"/>
        <v>0</v>
      </c>
      <c r="O40" s="31">
        <f si="8" t="shared"/>
        <v>0</v>
      </c>
      <c r="P40" s="31">
        <f>VLOOKUP(Q40,'Kategorie tisku'!$A$1:$E$9,5,FALSE)</f>
        <v>0</v>
      </c>
      <c r="Q40" s="18">
        <v>5</v>
      </c>
    </row>
    <row customHeight="1" ht="14.45" r="41" spans="1:17" x14ac:dyDescent="0.25">
      <c r="A41" s="21" t="s">
        <v>31</v>
      </c>
      <c r="B41" s="3">
        <v>1</v>
      </c>
      <c r="C41" s="3" t="s">
        <v>32</v>
      </c>
      <c r="D41" s="3">
        <v>0</v>
      </c>
      <c r="E41" s="3" t="s">
        <v>8</v>
      </c>
      <c r="F41" s="3">
        <v>80</v>
      </c>
      <c r="G41" s="3" t="s">
        <v>33</v>
      </c>
      <c r="H41" s="3" t="s">
        <v>10</v>
      </c>
      <c r="I41" s="3"/>
      <c r="J41" s="4"/>
      <c r="K41" s="3">
        <v>5500</v>
      </c>
      <c r="L41" s="31">
        <f si="10" t="shared"/>
        <v>0</v>
      </c>
      <c r="M41" s="31">
        <f>L41*1.21</f>
        <v>0</v>
      </c>
      <c r="N41" s="31">
        <f si="2" t="shared"/>
        <v>0</v>
      </c>
      <c r="O41" s="31">
        <f si="8" t="shared"/>
        <v>0</v>
      </c>
      <c r="P41" s="31">
        <f>VLOOKUP(Q41,'Kategorie tisku'!$A$1:$E$9,5,FALSE)</f>
        <v>0</v>
      </c>
      <c r="Q41" s="18">
        <v>2</v>
      </c>
    </row>
    <row customHeight="1" ht="14.45" r="42" spans="1:17" x14ac:dyDescent="0.25">
      <c r="A42" s="21" t="s">
        <v>43</v>
      </c>
      <c r="B42" s="3">
        <v>2</v>
      </c>
      <c r="C42" s="3" t="s">
        <v>13</v>
      </c>
      <c r="D42" s="3">
        <v>0</v>
      </c>
      <c r="E42" s="3" t="s">
        <v>8</v>
      </c>
      <c r="F42" s="3">
        <v>80</v>
      </c>
      <c r="G42" s="3" t="s">
        <v>9</v>
      </c>
      <c r="H42" s="3" t="s">
        <v>13</v>
      </c>
      <c r="I42" s="3"/>
      <c r="J42" s="4"/>
      <c r="K42" s="3">
        <v>5500</v>
      </c>
      <c r="L42" s="31">
        <f si="10" t="shared"/>
        <v>0</v>
      </c>
      <c r="M42" s="31">
        <f si="1" t="shared"/>
        <v>0</v>
      </c>
      <c r="N42" s="31">
        <f si="2" t="shared"/>
        <v>0</v>
      </c>
      <c r="O42" s="31">
        <f si="8" t="shared"/>
        <v>0</v>
      </c>
      <c r="P42" s="31">
        <f>VLOOKUP(Q42,'Kategorie tisku'!$A$1:$E$9,5,FALSE)</f>
        <v>0</v>
      </c>
      <c r="Q42" s="18">
        <v>3</v>
      </c>
    </row>
    <row customHeight="1" ht="14.45" r="43" spans="1:17" x14ac:dyDescent="0.25">
      <c r="A43" s="21" t="s">
        <v>34</v>
      </c>
      <c r="B43" s="3">
        <v>2</v>
      </c>
      <c r="C43" s="3" t="s">
        <v>13</v>
      </c>
      <c r="D43" s="3">
        <v>0</v>
      </c>
      <c r="E43" s="3" t="s">
        <v>8</v>
      </c>
      <c r="F43" s="3">
        <v>80</v>
      </c>
      <c r="G43" s="3" t="s">
        <v>33</v>
      </c>
      <c r="H43" s="3" t="s">
        <v>13</v>
      </c>
      <c r="I43" s="3"/>
      <c r="J43" s="4"/>
      <c r="K43" s="3">
        <v>5500</v>
      </c>
      <c r="L43" s="31">
        <f si="10" t="shared"/>
        <v>0</v>
      </c>
      <c r="M43" s="31">
        <f>L43*1.21</f>
        <v>0</v>
      </c>
      <c r="N43" s="31">
        <f si="2" t="shared"/>
        <v>0</v>
      </c>
      <c r="O43" s="31">
        <f si="8" t="shared"/>
        <v>0</v>
      </c>
      <c r="P43" s="31">
        <f>VLOOKUP(Q43,'Kategorie tisku'!$A$1:$E$9,5,FALSE)</f>
        <v>0</v>
      </c>
      <c r="Q43" s="18">
        <v>3</v>
      </c>
    </row>
    <row customHeight="1" ht="14.45" r="44" spans="1:17" x14ac:dyDescent="0.25">
      <c r="A44" s="21" t="s">
        <v>35</v>
      </c>
      <c r="B44" s="3">
        <v>2</v>
      </c>
      <c r="C44" s="3" t="s">
        <v>10</v>
      </c>
      <c r="D44" s="3">
        <v>1</v>
      </c>
      <c r="E44" s="3" t="s">
        <v>59</v>
      </c>
      <c r="F44" s="3">
        <v>80</v>
      </c>
      <c r="G44" s="3" t="s">
        <v>9</v>
      </c>
      <c r="H44" s="3" t="s">
        <v>10</v>
      </c>
      <c r="I44" s="3"/>
      <c r="J44" s="4"/>
      <c r="K44" s="3">
        <v>5500</v>
      </c>
      <c r="L44" s="31">
        <f si="10" t="shared"/>
        <v>0</v>
      </c>
      <c r="M44" s="31">
        <f si="1" t="shared"/>
        <v>0</v>
      </c>
      <c r="N44" s="31">
        <f si="2" t="shared"/>
        <v>0</v>
      </c>
      <c r="O44" s="31">
        <f si="8" t="shared"/>
        <v>0</v>
      </c>
      <c r="P44" s="31">
        <f>VLOOKUP(Q44,'Kategorie tisku'!$A$1:$E$9,5,FALSE)</f>
        <v>0</v>
      </c>
      <c r="Q44" s="18">
        <v>1</v>
      </c>
    </row>
    <row customFormat="1" customHeight="1" ht="14.45" r="45" s="24" spans="1:17" x14ac:dyDescent="0.25">
      <c r="A45" s="21" t="s">
        <v>36</v>
      </c>
      <c r="B45" s="3">
        <v>2</v>
      </c>
      <c r="C45" s="3" t="s">
        <v>10</v>
      </c>
      <c r="D45" s="3">
        <v>2</v>
      </c>
      <c r="E45" s="3" t="s">
        <v>8</v>
      </c>
      <c r="F45" s="3">
        <v>135</v>
      </c>
      <c r="G45" s="3" t="s">
        <v>21</v>
      </c>
      <c r="H45" s="3" t="s">
        <v>10</v>
      </c>
      <c r="I45" s="3"/>
      <c r="J45" s="6" t="s">
        <v>67</v>
      </c>
      <c r="K45" s="3">
        <v>15000</v>
      </c>
      <c r="L45" s="31">
        <f si="10" t="shared"/>
        <v>0</v>
      </c>
      <c r="M45" s="31">
        <f si="1" t="shared"/>
        <v>0</v>
      </c>
      <c r="N45" s="31">
        <f si="2" t="shared"/>
        <v>0</v>
      </c>
      <c r="O45" s="31">
        <f si="8" t="shared"/>
        <v>0</v>
      </c>
      <c r="P45" s="31">
        <f>VLOOKUP(Q45,'Kategorie tisku'!$A$1:$E$9,5,FALSE)</f>
        <v>0</v>
      </c>
      <c r="Q45" s="18">
        <v>5</v>
      </c>
    </row>
    <row customFormat="1" customHeight="1" ht="14.45" r="46" s="24" spans="1:17" x14ac:dyDescent="0.25">
      <c r="A46" s="21" t="s">
        <v>50</v>
      </c>
      <c r="B46" s="3">
        <v>2</v>
      </c>
      <c r="C46" s="3" t="s">
        <v>10</v>
      </c>
      <c r="D46" s="3">
        <v>2</v>
      </c>
      <c r="E46" s="3" t="s">
        <v>8</v>
      </c>
      <c r="F46" s="3">
        <v>135</v>
      </c>
      <c r="G46" s="3" t="s">
        <v>21</v>
      </c>
      <c r="H46" s="3" t="s">
        <v>10</v>
      </c>
      <c r="I46" s="3"/>
      <c r="J46" s="6" t="s">
        <v>66</v>
      </c>
      <c r="K46" s="3">
        <v>8800</v>
      </c>
      <c r="L46" s="31">
        <f si="10" t="shared"/>
        <v>0</v>
      </c>
      <c r="M46" s="31">
        <f si="1" t="shared"/>
        <v>0</v>
      </c>
      <c r="N46" s="31">
        <f si="2" t="shared"/>
        <v>0</v>
      </c>
      <c r="O46" s="31">
        <f si="8" t="shared"/>
        <v>0</v>
      </c>
      <c r="P46" s="31">
        <f>VLOOKUP(Q46,'Kategorie tisku'!$A$1:$E$9,5,FALSE)</f>
        <v>0</v>
      </c>
      <c r="Q46" s="18">
        <v>5</v>
      </c>
    </row>
    <row customFormat="1" customHeight="1" ht="14.45" r="47" s="24" spans="1:17" x14ac:dyDescent="0.25">
      <c r="A47" s="21" t="s">
        <v>51</v>
      </c>
      <c r="B47" s="3">
        <v>3</v>
      </c>
      <c r="C47" s="3" t="s">
        <v>10</v>
      </c>
      <c r="D47" s="3">
        <v>0</v>
      </c>
      <c r="E47" s="3" t="s">
        <v>8</v>
      </c>
      <c r="F47" s="3">
        <v>80</v>
      </c>
      <c r="G47" s="3" t="s">
        <v>9</v>
      </c>
      <c r="H47" s="3" t="s">
        <v>10</v>
      </c>
      <c r="I47" s="3" t="s">
        <v>26</v>
      </c>
      <c r="J47" s="6" t="s">
        <v>65</v>
      </c>
      <c r="K47" s="3">
        <v>26400</v>
      </c>
      <c r="L47" s="31">
        <f>P47*2</f>
        <v>0</v>
      </c>
      <c r="M47" s="31">
        <f si="1" t="shared"/>
        <v>0</v>
      </c>
      <c r="N47" s="31">
        <f si="2" t="shared"/>
        <v>0</v>
      </c>
      <c r="O47" s="31">
        <f si="8" t="shared"/>
        <v>0</v>
      </c>
      <c r="P47" s="31">
        <f>VLOOKUP(Q47,'Kategorie tisku'!$A$1:$E$9,5,FALSE)</f>
        <v>0</v>
      </c>
      <c r="Q47" s="18">
        <v>4</v>
      </c>
    </row>
    <row customFormat="1" customHeight="1" ht="14.45" r="48" s="24" spans="1:17" x14ac:dyDescent="0.25">
      <c r="A48" s="21" t="s">
        <v>53</v>
      </c>
      <c r="B48" s="3">
        <v>2</v>
      </c>
      <c r="C48" s="3" t="s">
        <v>10</v>
      </c>
      <c r="D48" s="3">
        <v>0</v>
      </c>
      <c r="E48" s="3" t="s">
        <v>8</v>
      </c>
      <c r="F48" s="3">
        <v>80</v>
      </c>
      <c r="G48" s="3" t="s">
        <v>9</v>
      </c>
      <c r="H48" s="3" t="s">
        <v>10</v>
      </c>
      <c r="I48" s="3"/>
      <c r="J48" s="6"/>
      <c r="K48" s="3">
        <v>26400</v>
      </c>
      <c r="L48" s="31">
        <f ref="L48:L49" si="11" t="shared">P48</f>
        <v>0</v>
      </c>
      <c r="M48" s="31">
        <f si="1" t="shared"/>
        <v>0</v>
      </c>
      <c r="N48" s="31">
        <f si="2" t="shared"/>
        <v>0</v>
      </c>
      <c r="O48" s="31">
        <f si="8" t="shared"/>
        <v>0</v>
      </c>
      <c r="P48" s="31">
        <f>VLOOKUP(Q48,'Kategorie tisku'!$A$1:$E$9,5,FALSE)</f>
        <v>0</v>
      </c>
      <c r="Q48" s="18">
        <v>3</v>
      </c>
    </row>
    <row customFormat="1" ht="15.75" r="49" s="24" spans="1:17" thickBot="1" x14ac:dyDescent="0.3">
      <c r="A49" s="21" t="s">
        <v>54</v>
      </c>
      <c r="B49" s="3">
        <v>2</v>
      </c>
      <c r="C49" s="3" t="s">
        <v>10</v>
      </c>
      <c r="D49" s="3">
        <v>0</v>
      </c>
      <c r="E49" s="3" t="s">
        <v>19</v>
      </c>
      <c r="F49" s="3">
        <v>180</v>
      </c>
      <c r="G49" s="3" t="s">
        <v>9</v>
      </c>
      <c r="H49" s="3" t="s">
        <v>10</v>
      </c>
      <c r="I49" s="3"/>
      <c r="J49" s="6"/>
      <c r="K49" s="22">
        <v>1500</v>
      </c>
      <c r="L49" s="31">
        <f si="11" t="shared"/>
        <v>0</v>
      </c>
      <c r="M49" s="32">
        <f si="1" t="shared"/>
        <v>0</v>
      </c>
      <c r="N49" s="31">
        <f si="2" t="shared"/>
        <v>0</v>
      </c>
      <c r="O49" s="32">
        <f si="8" t="shared"/>
        <v>0</v>
      </c>
      <c r="P49" s="31">
        <f>VLOOKUP(Q49,'Kategorie tisku'!$A$1:$E$9,5,FALSE)</f>
        <v>0</v>
      </c>
      <c r="Q49" s="18">
        <v>7</v>
      </c>
    </row>
    <row customHeight="1" ht="25.9" r="50" spans="1:17" thickBot="1" x14ac:dyDescent="0.35">
      <c r="A50" s="9"/>
      <c r="B50" s="1"/>
      <c r="C50" s="1"/>
      <c r="D50" s="1"/>
      <c r="E50" s="10"/>
      <c r="F50" s="1"/>
      <c r="G50" s="1"/>
      <c r="H50" s="1"/>
      <c r="I50" s="1"/>
      <c r="J50" s="11"/>
      <c r="K50" s="35" t="s">
        <v>68</v>
      </c>
      <c r="L50" s="36"/>
      <c r="M50" s="36"/>
      <c r="N50" s="33">
        <f>SUM(N2:N49)</f>
        <v>0</v>
      </c>
      <c r="O50" s="34">
        <f>SUM(O2:O49)</f>
        <v>0</v>
      </c>
      <c r="P50" s="1"/>
    </row>
    <row r="51" spans="1:17" x14ac:dyDescent="0.25">
      <c r="A51" s="9"/>
      <c r="B51" s="1"/>
      <c r="C51" s="1"/>
      <c r="D51" s="1"/>
      <c r="E51" s="1"/>
      <c r="F51" s="1"/>
      <c r="G51" s="1"/>
      <c r="H51" s="1"/>
      <c r="I51" s="1"/>
      <c r="J51" s="11"/>
      <c r="K51" s="1"/>
      <c r="L51" s="1"/>
      <c r="M51" s="1"/>
      <c r="N51" s="1"/>
      <c r="O51" s="1"/>
      <c r="P51" s="1"/>
    </row>
    <row ht="30" r="52" spans="1:17" x14ac:dyDescent="0.25">
      <c r="A52" s="12" t="s">
        <v>58</v>
      </c>
      <c r="B52" s="37"/>
      <c r="C52" s="37"/>
      <c r="D52" s="37"/>
      <c r="E52" s="37"/>
      <c r="F52" s="37"/>
      <c r="G52" s="37"/>
      <c r="H52" s="37"/>
      <c r="I52" s="37"/>
      <c r="J52" s="37"/>
      <c r="K52" s="1"/>
      <c r="L52" s="1"/>
      <c r="M52" s="1"/>
      <c r="N52" s="1"/>
      <c r="O52" s="1"/>
      <c r="P52" s="1"/>
    </row>
    <row ht="30" r="53" spans="1:17" x14ac:dyDescent="0.25">
      <c r="A53" s="12" t="s">
        <v>89</v>
      </c>
      <c r="B53" s="1"/>
      <c r="C53" s="1"/>
      <c r="D53" s="1"/>
      <c r="E53" s="1"/>
      <c r="F53" s="1"/>
      <c r="G53" s="1"/>
      <c r="H53" s="1"/>
      <c r="I53" s="1"/>
      <c r="J53" s="11"/>
      <c r="K53" s="1"/>
      <c r="L53" s="1"/>
      <c r="M53" s="1"/>
      <c r="N53" s="1"/>
      <c r="O53" s="1"/>
      <c r="P53" s="1"/>
    </row>
    <row ht="45" r="54" spans="1:17" x14ac:dyDescent="0.25">
      <c r="A54" s="12" t="s">
        <v>84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7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7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7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7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7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7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7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7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7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7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25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25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25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25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25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25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25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25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25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25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25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25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25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25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25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25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25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25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25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25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25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25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25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25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25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25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25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25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25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25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25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25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25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25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25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25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25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25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25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25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25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25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2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2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25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25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25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25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5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25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25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25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25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25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25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25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25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25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25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25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25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25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25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25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25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25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25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25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25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25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25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25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25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25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25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25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25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25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25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25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25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25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25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25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25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25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25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25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x14ac:dyDescent="0.25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x14ac:dyDescent="0.25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x14ac:dyDescent="0.25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x14ac:dyDescent="0.25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x14ac:dyDescent="0.25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x14ac:dyDescent="0.25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x14ac:dyDescent="0.25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x14ac:dyDescent="0.25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x14ac:dyDescent="0.25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x14ac:dyDescent="0.25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x14ac:dyDescent="0.25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x14ac:dyDescent="0.25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x14ac:dyDescent="0.25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x14ac:dyDescent="0.25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x14ac:dyDescent="0.25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x14ac:dyDescent="0.25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x14ac:dyDescent="0.25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x14ac:dyDescent="0.25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x14ac:dyDescent="0.25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x14ac:dyDescent="0.25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x14ac:dyDescent="0.25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x14ac:dyDescent="0.25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x14ac:dyDescent="0.25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5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x14ac:dyDescent="0.25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x14ac:dyDescent="0.25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x14ac:dyDescent="0.25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x14ac:dyDescent="0.25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x14ac:dyDescent="0.25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x14ac:dyDescent="0.25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x14ac:dyDescent="0.25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x14ac:dyDescent="0.25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x14ac:dyDescent="0.25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x14ac:dyDescent="0.25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x14ac:dyDescent="0.25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x14ac:dyDescent="0.25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x14ac:dyDescent="0.25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x14ac:dyDescent="0.25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x14ac:dyDescent="0.25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x14ac:dyDescent="0.25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x14ac:dyDescent="0.25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x14ac:dyDescent="0.25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x14ac:dyDescent="0.25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x14ac:dyDescent="0.25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x14ac:dyDescent="0.25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x14ac:dyDescent="0.25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x14ac:dyDescent="0.25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x14ac:dyDescent="0.25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x14ac:dyDescent="0.25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x14ac:dyDescent="0.25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x14ac:dyDescent="0.25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x14ac:dyDescent="0.25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x14ac:dyDescent="0.25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x14ac:dyDescent="0.25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x14ac:dyDescent="0.25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x14ac:dyDescent="0.25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x14ac:dyDescent="0.25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x14ac:dyDescent="0.25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x14ac:dyDescent="0.25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x14ac:dyDescent="0.25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x14ac:dyDescent="0.25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x14ac:dyDescent="0.25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x14ac:dyDescent="0.25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x14ac:dyDescent="0.25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x14ac:dyDescent="0.25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x14ac:dyDescent="0.25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x14ac:dyDescent="0.25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x14ac:dyDescent="0.25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x14ac:dyDescent="0.25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x14ac:dyDescent="0.25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x14ac:dyDescent="0.25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x14ac:dyDescent="0.25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x14ac:dyDescent="0.25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x14ac:dyDescent="0.25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x14ac:dyDescent="0.25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x14ac:dyDescent="0.25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x14ac:dyDescent="0.25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x14ac:dyDescent="0.25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x14ac:dyDescent="0.25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x14ac:dyDescent="0.25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x14ac:dyDescent="0.25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x14ac:dyDescent="0.25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x14ac:dyDescent="0.25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x14ac:dyDescent="0.25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x14ac:dyDescent="0.25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x14ac:dyDescent="0.25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x14ac:dyDescent="0.25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x14ac:dyDescent="0.25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x14ac:dyDescent="0.25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x14ac:dyDescent="0.25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x14ac:dyDescent="0.25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x14ac:dyDescent="0.25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x14ac:dyDescent="0.25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x14ac:dyDescent="0.25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x14ac:dyDescent="0.25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x14ac:dyDescent="0.25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x14ac:dyDescent="0.25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x14ac:dyDescent="0.25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x14ac:dyDescent="0.25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x14ac:dyDescent="0.25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x14ac:dyDescent="0.25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x14ac:dyDescent="0.25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x14ac:dyDescent="0.25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x14ac:dyDescent="0.25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x14ac:dyDescent="0.25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x14ac:dyDescent="0.25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x14ac:dyDescent="0.25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x14ac:dyDescent="0.25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x14ac:dyDescent="0.25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x14ac:dyDescent="0.25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x14ac:dyDescent="0.25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x14ac:dyDescent="0.25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x14ac:dyDescent="0.25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x14ac:dyDescent="0.25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x14ac:dyDescent="0.25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x14ac:dyDescent="0.25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x14ac:dyDescent="0.25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x14ac:dyDescent="0.25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x14ac:dyDescent="0.25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x14ac:dyDescent="0.25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x14ac:dyDescent="0.25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x14ac:dyDescent="0.25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x14ac:dyDescent="0.25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x14ac:dyDescent="0.25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x14ac:dyDescent="0.25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x14ac:dyDescent="0.25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x14ac:dyDescent="0.25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x14ac:dyDescent="0.25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x14ac:dyDescent="0.25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x14ac:dyDescent="0.25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x14ac:dyDescent="0.25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x14ac:dyDescent="0.25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x14ac:dyDescent="0.25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x14ac:dyDescent="0.25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x14ac:dyDescent="0.25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x14ac:dyDescent="0.25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x14ac:dyDescent="0.25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x14ac:dyDescent="0.25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x14ac:dyDescent="0.25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x14ac:dyDescent="0.25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x14ac:dyDescent="0.25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x14ac:dyDescent="0.25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x14ac:dyDescent="0.25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x14ac:dyDescent="0.25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x14ac:dyDescent="0.25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x14ac:dyDescent="0.25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x14ac:dyDescent="0.25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x14ac:dyDescent="0.25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x14ac:dyDescent="0.25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x14ac:dyDescent="0.25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x14ac:dyDescent="0.25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x14ac:dyDescent="0.25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x14ac:dyDescent="0.25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x14ac:dyDescent="0.25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x14ac:dyDescent="0.25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x14ac:dyDescent="0.25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x14ac:dyDescent="0.25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x14ac:dyDescent="0.25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x14ac:dyDescent="0.25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x14ac:dyDescent="0.25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x14ac:dyDescent="0.25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x14ac:dyDescent="0.25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x14ac:dyDescent="0.25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x14ac:dyDescent="0.25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x14ac:dyDescent="0.25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x14ac:dyDescent="0.25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x14ac:dyDescent="0.25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x14ac:dyDescent="0.25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x14ac:dyDescent="0.25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x14ac:dyDescent="0.25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x14ac:dyDescent="0.25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x14ac:dyDescent="0.25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x14ac:dyDescent="0.25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x14ac:dyDescent="0.25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x14ac:dyDescent="0.25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x14ac:dyDescent="0.25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x14ac:dyDescent="0.25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x14ac:dyDescent="0.25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x14ac:dyDescent="0.25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x14ac:dyDescent="0.25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x14ac:dyDescent="0.25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x14ac:dyDescent="0.25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x14ac:dyDescent="0.25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x14ac:dyDescent="0.25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x14ac:dyDescent="0.25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x14ac:dyDescent="0.25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x14ac:dyDescent="0.25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x14ac:dyDescent="0.25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x14ac:dyDescent="0.25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x14ac:dyDescent="0.25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x14ac:dyDescent="0.25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x14ac:dyDescent="0.25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x14ac:dyDescent="0.25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x14ac:dyDescent="0.25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x14ac:dyDescent="0.25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x14ac:dyDescent="0.25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x14ac:dyDescent="0.25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x14ac:dyDescent="0.25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x14ac:dyDescent="0.25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x14ac:dyDescent="0.25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x14ac:dyDescent="0.25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x14ac:dyDescent="0.25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x14ac:dyDescent="0.25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x14ac:dyDescent="0.25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x14ac:dyDescent="0.25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x14ac:dyDescent="0.25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x14ac:dyDescent="0.25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x14ac:dyDescent="0.25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x14ac:dyDescent="0.25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x14ac:dyDescent="0.25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x14ac:dyDescent="0.25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x14ac:dyDescent="0.25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x14ac:dyDescent="0.25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x14ac:dyDescent="0.25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x14ac:dyDescent="0.25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x14ac:dyDescent="0.25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x14ac:dyDescent="0.25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x14ac:dyDescent="0.25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x14ac:dyDescent="0.25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x14ac:dyDescent="0.25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x14ac:dyDescent="0.25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x14ac:dyDescent="0.25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x14ac:dyDescent="0.25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x14ac:dyDescent="0.25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x14ac:dyDescent="0.25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x14ac:dyDescent="0.25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x14ac:dyDescent="0.25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x14ac:dyDescent="0.25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x14ac:dyDescent="0.25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x14ac:dyDescent="0.25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x14ac:dyDescent="0.25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x14ac:dyDescent="0.25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x14ac:dyDescent="0.25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x14ac:dyDescent="0.25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x14ac:dyDescent="0.25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x14ac:dyDescent="0.25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x14ac:dyDescent="0.25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x14ac:dyDescent="0.25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x14ac:dyDescent="0.25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x14ac:dyDescent="0.25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x14ac:dyDescent="0.25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x14ac:dyDescent="0.25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x14ac:dyDescent="0.25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x14ac:dyDescent="0.25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x14ac:dyDescent="0.25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x14ac:dyDescent="0.25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x14ac:dyDescent="0.25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x14ac:dyDescent="0.25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x14ac:dyDescent="0.25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x14ac:dyDescent="0.25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x14ac:dyDescent="0.25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x14ac:dyDescent="0.25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x14ac:dyDescent="0.25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x14ac:dyDescent="0.25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x14ac:dyDescent="0.25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x14ac:dyDescent="0.25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x14ac:dyDescent="0.25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x14ac:dyDescent="0.25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x14ac:dyDescent="0.25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x14ac:dyDescent="0.25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x14ac:dyDescent="0.25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x14ac:dyDescent="0.25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x14ac:dyDescent="0.25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x14ac:dyDescent="0.25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x14ac:dyDescent="0.25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x14ac:dyDescent="0.25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x14ac:dyDescent="0.25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x14ac:dyDescent="0.25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x14ac:dyDescent="0.25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x14ac:dyDescent="0.25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x14ac:dyDescent="0.25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x14ac:dyDescent="0.25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x14ac:dyDescent="0.25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x14ac:dyDescent="0.25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x14ac:dyDescent="0.25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x14ac:dyDescent="0.25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x14ac:dyDescent="0.25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x14ac:dyDescent="0.25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x14ac:dyDescent="0.25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x14ac:dyDescent="0.25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x14ac:dyDescent="0.25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x14ac:dyDescent="0.25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x14ac:dyDescent="0.25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x14ac:dyDescent="0.25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x14ac:dyDescent="0.25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x14ac:dyDescent="0.25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x14ac:dyDescent="0.25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x14ac:dyDescent="0.25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x14ac:dyDescent="0.25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x14ac:dyDescent="0.25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x14ac:dyDescent="0.25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x14ac:dyDescent="0.25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x14ac:dyDescent="0.25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x14ac:dyDescent="0.25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x14ac:dyDescent="0.25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x14ac:dyDescent="0.25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x14ac:dyDescent="0.25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x14ac:dyDescent="0.25">
      <c r="A993" s="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x14ac:dyDescent="0.25">
      <c r="A994" s="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x14ac:dyDescent="0.25">
      <c r="A995" s="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x14ac:dyDescent="0.25">
      <c r="A996" s="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x14ac:dyDescent="0.25">
      <c r="A997" s="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x14ac:dyDescent="0.25">
      <c r="A998" s="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x14ac:dyDescent="0.25">
      <c r="A999" s="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x14ac:dyDescent="0.25">
      <c r="A1000" s="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x14ac:dyDescent="0.25">
      <c r="A1001" s="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x14ac:dyDescent="0.25">
      <c r="A1002" s="9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x14ac:dyDescent="0.25">
      <c r="A1003" s="9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x14ac:dyDescent="0.25">
      <c r="A1004" s="9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x14ac:dyDescent="0.25">
      <c r="A1005" s="9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x14ac:dyDescent="0.25">
      <c r="A1006" s="9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x14ac:dyDescent="0.25">
      <c r="A1007" s="9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x14ac:dyDescent="0.25">
      <c r="A1008" s="9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x14ac:dyDescent="0.25">
      <c r="A1009" s="9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x14ac:dyDescent="0.25">
      <c r="A1010" s="9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x14ac:dyDescent="0.25">
      <c r="A1011" s="9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x14ac:dyDescent="0.25">
      <c r="A1012" s="9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x14ac:dyDescent="0.25">
      <c r="A1013" s="9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x14ac:dyDescent="0.25">
      <c r="A1014" s="9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x14ac:dyDescent="0.25">
      <c r="A1015" s="9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x14ac:dyDescent="0.25">
      <c r="A1016" s="9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x14ac:dyDescent="0.25">
      <c r="A1017" s="9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x14ac:dyDescent="0.25">
      <c r="A1018" s="9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x14ac:dyDescent="0.25">
      <c r="A1019" s="9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x14ac:dyDescent="0.25">
      <c r="A1020" s="9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x14ac:dyDescent="0.25">
      <c r="A1021" s="9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x14ac:dyDescent="0.25">
      <c r="A1022" s="9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x14ac:dyDescent="0.25">
      <c r="A1023" s="9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x14ac:dyDescent="0.25">
      <c r="A1024" s="9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x14ac:dyDescent="0.25">
      <c r="A1025" s="9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x14ac:dyDescent="0.25">
      <c r="A1026" s="9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x14ac:dyDescent="0.25">
      <c r="A1027" s="9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x14ac:dyDescent="0.25">
      <c r="A1028" s="9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x14ac:dyDescent="0.25">
      <c r="A1029" s="9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x14ac:dyDescent="0.25">
      <c r="A1030" s="9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x14ac:dyDescent="0.25">
      <c r="A1031" s="9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x14ac:dyDescent="0.25">
      <c r="A1032" s="9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x14ac:dyDescent="0.25">
      <c r="A1033" s="9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x14ac:dyDescent="0.25">
      <c r="A1034" s="9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x14ac:dyDescent="0.25">
      <c r="A1035" s="9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x14ac:dyDescent="0.25">
      <c r="A1036" s="9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x14ac:dyDescent="0.25">
      <c r="A1037" s="9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x14ac:dyDescent="0.25">
      <c r="A1038" s="9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x14ac:dyDescent="0.25">
      <c r="A1039" s="9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x14ac:dyDescent="0.25">
      <c r="A1040" s="9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x14ac:dyDescent="0.25">
      <c r="A1041" s="9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x14ac:dyDescent="0.25">
      <c r="A1042" s="9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x14ac:dyDescent="0.25">
      <c r="A1043" s="9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x14ac:dyDescent="0.25">
      <c r="A1044" s="9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x14ac:dyDescent="0.25">
      <c r="A1045" s="9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x14ac:dyDescent="0.25">
      <c r="A1046" s="9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x14ac:dyDescent="0.25">
      <c r="A1047" s="9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x14ac:dyDescent="0.25">
      <c r="A1048" s="9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x14ac:dyDescent="0.25">
      <c r="A1049" s="9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x14ac:dyDescent="0.25">
      <c r="A1050" s="9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x14ac:dyDescent="0.25">
      <c r="A1051" s="9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x14ac:dyDescent="0.25">
      <c r="A1052" s="9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x14ac:dyDescent="0.25">
      <c r="A1053" s="9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x14ac:dyDescent="0.25">
      <c r="A1054" s="9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x14ac:dyDescent="0.25">
      <c r="A1055" s="9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x14ac:dyDescent="0.25">
      <c r="A1056" s="9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x14ac:dyDescent="0.25">
      <c r="A1057" s="9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x14ac:dyDescent="0.25">
      <c r="A1058" s="9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x14ac:dyDescent="0.25">
      <c r="A1059" s="9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x14ac:dyDescent="0.25">
      <c r="A1060" s="9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x14ac:dyDescent="0.25">
      <c r="A1061" s="9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x14ac:dyDescent="0.25">
      <c r="A1062" s="9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x14ac:dyDescent="0.25">
      <c r="A1063" s="9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x14ac:dyDescent="0.25">
      <c r="A1064" s="9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x14ac:dyDescent="0.25">
      <c r="A1065" s="9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x14ac:dyDescent="0.25">
      <c r="A1066" s="9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x14ac:dyDescent="0.25">
      <c r="A1067" s="9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x14ac:dyDescent="0.25">
      <c r="A1068" s="9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x14ac:dyDescent="0.25">
      <c r="A1069" s="9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x14ac:dyDescent="0.25">
      <c r="A1070" s="9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x14ac:dyDescent="0.25">
      <c r="A1071" s="9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x14ac:dyDescent="0.25">
      <c r="A1072" s="9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x14ac:dyDescent="0.25">
      <c r="A1073" s="9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x14ac:dyDescent="0.25">
      <c r="A1074" s="9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x14ac:dyDescent="0.25">
      <c r="A1075" s="9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x14ac:dyDescent="0.25">
      <c r="A1076" s="9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x14ac:dyDescent="0.25">
      <c r="A1077" s="9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x14ac:dyDescent="0.25">
      <c r="A1078" s="9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x14ac:dyDescent="0.25">
      <c r="A1079" s="9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x14ac:dyDescent="0.25">
      <c r="A1080" s="9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x14ac:dyDescent="0.25">
      <c r="A1081" s="9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x14ac:dyDescent="0.25">
      <c r="A1082" s="9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x14ac:dyDescent="0.25">
      <c r="A1083" s="9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x14ac:dyDescent="0.25">
      <c r="A1084" s="9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x14ac:dyDescent="0.25">
      <c r="A1085" s="9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x14ac:dyDescent="0.25">
      <c r="A1086" s="9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x14ac:dyDescent="0.25">
      <c r="A1087" s="9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x14ac:dyDescent="0.25">
      <c r="A1088" s="9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x14ac:dyDescent="0.25">
      <c r="A1089" s="9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x14ac:dyDescent="0.25">
      <c r="A1090" s="9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x14ac:dyDescent="0.25">
      <c r="A1091" s="9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x14ac:dyDescent="0.25">
      <c r="A1092" s="9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x14ac:dyDescent="0.25">
      <c r="A1093" s="9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x14ac:dyDescent="0.25">
      <c r="A1094" s="9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x14ac:dyDescent="0.25">
      <c r="A1095" s="9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x14ac:dyDescent="0.25">
      <c r="A1096" s="9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x14ac:dyDescent="0.25">
      <c r="A1097" s="9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x14ac:dyDescent="0.25">
      <c r="A1098" s="9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x14ac:dyDescent="0.25">
      <c r="A1099" s="9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x14ac:dyDescent="0.25">
      <c r="A1100" s="9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x14ac:dyDescent="0.25">
      <c r="A1101" s="9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x14ac:dyDescent="0.25">
      <c r="A1102" s="9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x14ac:dyDescent="0.25">
      <c r="A1103" s="9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x14ac:dyDescent="0.25">
      <c r="A1104" s="9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x14ac:dyDescent="0.25">
      <c r="A1105" s="9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x14ac:dyDescent="0.25">
      <c r="A1106" s="9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x14ac:dyDescent="0.25">
      <c r="A1107" s="9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x14ac:dyDescent="0.25">
      <c r="A1108" s="9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x14ac:dyDescent="0.25">
      <c r="A1109" s="9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x14ac:dyDescent="0.25">
      <c r="A1110" s="9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x14ac:dyDescent="0.25">
      <c r="A1111" s="9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x14ac:dyDescent="0.25">
      <c r="A1112" s="9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x14ac:dyDescent="0.25">
      <c r="A1113" s="9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x14ac:dyDescent="0.25">
      <c r="A1114" s="9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x14ac:dyDescent="0.25">
      <c r="A1115" s="9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x14ac:dyDescent="0.25">
      <c r="A1116" s="9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x14ac:dyDescent="0.25">
      <c r="A1117" s="9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x14ac:dyDescent="0.25">
      <c r="A1118" s="9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x14ac:dyDescent="0.25">
      <c r="A1119" s="9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x14ac:dyDescent="0.25">
      <c r="A1120" s="9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x14ac:dyDescent="0.25">
      <c r="A1121" s="9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x14ac:dyDescent="0.25">
      <c r="A1122" s="9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x14ac:dyDescent="0.25">
      <c r="A1123" s="9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x14ac:dyDescent="0.25">
      <c r="A1124" s="9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x14ac:dyDescent="0.25">
      <c r="A1125" s="9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x14ac:dyDescent="0.25">
      <c r="A1126" s="9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x14ac:dyDescent="0.25">
      <c r="A1127" s="9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x14ac:dyDescent="0.25">
      <c r="A1128" s="9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x14ac:dyDescent="0.25">
      <c r="A1129" s="9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x14ac:dyDescent="0.25">
      <c r="A1130" s="9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x14ac:dyDescent="0.25">
      <c r="A1131" s="9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x14ac:dyDescent="0.25">
      <c r="A1132" s="9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x14ac:dyDescent="0.25">
      <c r="A1133" s="9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x14ac:dyDescent="0.25">
      <c r="A1134" s="9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x14ac:dyDescent="0.25">
      <c r="A1135" s="9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x14ac:dyDescent="0.25">
      <c r="A1136" s="9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x14ac:dyDescent="0.25">
      <c r="A1137" s="9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x14ac:dyDescent="0.25">
      <c r="A1138" s="9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x14ac:dyDescent="0.25">
      <c r="A1139" s="9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x14ac:dyDescent="0.25">
      <c r="A1140" s="9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x14ac:dyDescent="0.25">
      <c r="A1141" s="9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x14ac:dyDescent="0.25">
      <c r="A1142" s="9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x14ac:dyDescent="0.25">
      <c r="A1143" s="9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x14ac:dyDescent="0.25">
      <c r="A1144" s="9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x14ac:dyDescent="0.25">
      <c r="A1145" s="9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x14ac:dyDescent="0.25">
      <c r="A1146" s="9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x14ac:dyDescent="0.25">
      <c r="A1147" s="9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x14ac:dyDescent="0.25">
      <c r="A1148" s="9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x14ac:dyDescent="0.25">
      <c r="A1149" s="9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x14ac:dyDescent="0.25">
      <c r="A1150" s="9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x14ac:dyDescent="0.25">
      <c r="A1151" s="9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x14ac:dyDescent="0.25">
      <c r="A1152" s="9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x14ac:dyDescent="0.25">
      <c r="A1153" s="9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x14ac:dyDescent="0.25">
      <c r="A1154" s="9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x14ac:dyDescent="0.25">
      <c r="A1155" s="9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x14ac:dyDescent="0.25">
      <c r="A1156" s="9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x14ac:dyDescent="0.25">
      <c r="A1157" s="9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x14ac:dyDescent="0.25">
      <c r="A1158" s="9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x14ac:dyDescent="0.25">
      <c r="A1159" s="9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x14ac:dyDescent="0.25">
      <c r="A1160" s="9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x14ac:dyDescent="0.25">
      <c r="A1161" s="9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x14ac:dyDescent="0.25">
      <c r="A1162" s="9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x14ac:dyDescent="0.25">
      <c r="A1163" s="9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x14ac:dyDescent="0.25">
      <c r="A1164" s="9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x14ac:dyDescent="0.25">
      <c r="A1165" s="9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x14ac:dyDescent="0.25">
      <c r="A1166" s="9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x14ac:dyDescent="0.25">
      <c r="A1167" s="9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x14ac:dyDescent="0.25">
      <c r="A1168" s="9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x14ac:dyDescent="0.25">
      <c r="A1169" s="9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x14ac:dyDescent="0.25">
      <c r="A1170" s="9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x14ac:dyDescent="0.25">
      <c r="A1171" s="9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x14ac:dyDescent="0.25">
      <c r="A1172" s="9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x14ac:dyDescent="0.25">
      <c r="A1173" s="9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x14ac:dyDescent="0.25">
      <c r="A1174" s="9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x14ac:dyDescent="0.25">
      <c r="A1175" s="9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x14ac:dyDescent="0.25">
      <c r="A1176" s="9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x14ac:dyDescent="0.25">
      <c r="A1177" s="9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x14ac:dyDescent="0.25">
      <c r="A1178" s="9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x14ac:dyDescent="0.25">
      <c r="A1179" s="9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x14ac:dyDescent="0.25">
      <c r="A1180" s="9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x14ac:dyDescent="0.25">
      <c r="A1181" s="9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x14ac:dyDescent="0.25">
      <c r="A1182" s="9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x14ac:dyDescent="0.25">
      <c r="A1183" s="9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x14ac:dyDescent="0.25">
      <c r="A1184" s="9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x14ac:dyDescent="0.25">
      <c r="A1185" s="9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x14ac:dyDescent="0.25">
      <c r="A1186" s="9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x14ac:dyDescent="0.25">
      <c r="A1187" s="9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x14ac:dyDescent="0.25">
      <c r="A1188" s="9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x14ac:dyDescent="0.25">
      <c r="A1189" s="9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x14ac:dyDescent="0.25">
      <c r="A1190" s="9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x14ac:dyDescent="0.25">
      <c r="A1191" s="9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x14ac:dyDescent="0.25">
      <c r="A1192" s="9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x14ac:dyDescent="0.25">
      <c r="A1193" s="9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x14ac:dyDescent="0.25">
      <c r="A1194" s="9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x14ac:dyDescent="0.25">
      <c r="A1195" s="9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x14ac:dyDescent="0.25">
      <c r="A1196" s="9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x14ac:dyDescent="0.25">
      <c r="A1197" s="9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x14ac:dyDescent="0.25">
      <c r="A1198" s="9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x14ac:dyDescent="0.25">
      <c r="A1199" s="9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x14ac:dyDescent="0.25">
      <c r="A1200" s="9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x14ac:dyDescent="0.25">
      <c r="A1201" s="9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x14ac:dyDescent="0.25">
      <c r="A1202" s="9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x14ac:dyDescent="0.25">
      <c r="A1203" s="9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x14ac:dyDescent="0.25">
      <c r="A1204" s="9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x14ac:dyDescent="0.25">
      <c r="A1205" s="9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x14ac:dyDescent="0.25">
      <c r="A1206" s="9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x14ac:dyDescent="0.25">
      <c r="A1207" s="9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x14ac:dyDescent="0.25">
      <c r="A1208" s="9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x14ac:dyDescent="0.25">
      <c r="A1209" s="9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x14ac:dyDescent="0.25">
      <c r="A1210" s="9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x14ac:dyDescent="0.25">
      <c r="A1211" s="9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x14ac:dyDescent="0.25">
      <c r="A1212" s="9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x14ac:dyDescent="0.25">
      <c r="A1213" s="9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x14ac:dyDescent="0.25">
      <c r="A1214" s="9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x14ac:dyDescent="0.25">
      <c r="A1215" s="9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x14ac:dyDescent="0.25">
      <c r="A1216" s="9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x14ac:dyDescent="0.25">
      <c r="A1217" s="9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x14ac:dyDescent="0.25">
      <c r="A1218" s="9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x14ac:dyDescent="0.25">
      <c r="A1219" s="9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x14ac:dyDescent="0.25">
      <c r="A1220" s="9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x14ac:dyDescent="0.25">
      <c r="A1221" s="9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x14ac:dyDescent="0.25">
      <c r="A1222" s="9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x14ac:dyDescent="0.25">
      <c r="A1223" s="9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x14ac:dyDescent="0.25">
      <c r="A1224" s="9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x14ac:dyDescent="0.25">
      <c r="A1225" s="9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x14ac:dyDescent="0.25">
      <c r="A1226" s="9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x14ac:dyDescent="0.25">
      <c r="A1227" s="9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x14ac:dyDescent="0.25">
      <c r="A1228" s="9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x14ac:dyDescent="0.25">
      <c r="A1229" s="9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x14ac:dyDescent="0.25">
      <c r="A1230" s="9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x14ac:dyDescent="0.25">
      <c r="A1231" s="9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x14ac:dyDescent="0.25">
      <c r="A1232" s="9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x14ac:dyDescent="0.25">
      <c r="A1233" s="9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x14ac:dyDescent="0.25">
      <c r="A1234" s="9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x14ac:dyDescent="0.25">
      <c r="A1235" s="9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x14ac:dyDescent="0.25">
      <c r="A1236" s="9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x14ac:dyDescent="0.25">
      <c r="A1237" s="9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x14ac:dyDescent="0.25">
      <c r="A1238" s="9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x14ac:dyDescent="0.25">
      <c r="A1239" s="9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x14ac:dyDescent="0.25">
      <c r="A1240" s="9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x14ac:dyDescent="0.25">
      <c r="A1241" s="9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x14ac:dyDescent="0.25">
      <c r="A1242" s="9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x14ac:dyDescent="0.25">
      <c r="A1243" s="9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x14ac:dyDescent="0.25">
      <c r="A1244" s="9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x14ac:dyDescent="0.25">
      <c r="A1245" s="9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x14ac:dyDescent="0.25">
      <c r="A1246" s="9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x14ac:dyDescent="0.25">
      <c r="A1247" s="9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x14ac:dyDescent="0.25">
      <c r="A1248" s="9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x14ac:dyDescent="0.25">
      <c r="A1249" s="9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x14ac:dyDescent="0.25">
      <c r="A1250" s="9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x14ac:dyDescent="0.25">
      <c r="A1251" s="9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x14ac:dyDescent="0.25">
      <c r="A1252" s="9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x14ac:dyDescent="0.25">
      <c r="A1253" s="9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x14ac:dyDescent="0.25">
      <c r="A1254" s="9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x14ac:dyDescent="0.25">
      <c r="A1255" s="9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x14ac:dyDescent="0.25">
      <c r="A1256" s="9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x14ac:dyDescent="0.25">
      <c r="A1257" s="9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x14ac:dyDescent="0.25">
      <c r="A1258" s="9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x14ac:dyDescent="0.25">
      <c r="A1259" s="9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x14ac:dyDescent="0.25">
      <c r="A1260" s="9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x14ac:dyDescent="0.25">
      <c r="A1261" s="9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x14ac:dyDescent="0.25">
      <c r="A1262" s="9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x14ac:dyDescent="0.25">
      <c r="A1263" s="9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x14ac:dyDescent="0.25">
      <c r="A1264" s="9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x14ac:dyDescent="0.25">
      <c r="A1265" s="9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x14ac:dyDescent="0.25">
      <c r="A1266" s="9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x14ac:dyDescent="0.25">
      <c r="A1267" s="9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x14ac:dyDescent="0.25">
      <c r="A1268" s="9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x14ac:dyDescent="0.25">
      <c r="A1269" s="9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x14ac:dyDescent="0.25">
      <c r="A1270" s="9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x14ac:dyDescent="0.25">
      <c r="A1271" s="9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x14ac:dyDescent="0.25">
      <c r="A1272" s="9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x14ac:dyDescent="0.25">
      <c r="A1273" s="9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x14ac:dyDescent="0.25">
      <c r="A1274" s="9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x14ac:dyDescent="0.25">
      <c r="A1275" s="9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x14ac:dyDescent="0.25">
      <c r="A1276" s="9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x14ac:dyDescent="0.25">
      <c r="A1277" s="9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x14ac:dyDescent="0.25">
      <c r="A1278" s="9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x14ac:dyDescent="0.25">
      <c r="A1279" s="9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</sheetData>
  <sheetProtection algorithmName="SHA-512" hashValue="keqPw5ryePYcybpz3mUsu3fK9kWyd6QU6SPOsUS1uM6B+rzJns6XgOchbgkyk/MCbpo3XCFt29enfblkmVX7nQ==" saltValue="GM7HHzfl0zA+sxV9Stc1Fw==" selectLockedCells="1" sheet="1" spinCount="100000"/>
  <mergeCells count="2">
    <mergeCell ref="K50:M50"/>
    <mergeCell ref="B52:J52"/>
  </mergeCells>
  <conditionalFormatting sqref="O50">
    <cfRule dxfId="2" operator="greaterThan" priority="2" type="cellIs">
      <formula>680000</formula>
    </cfRule>
  </conditionalFormatting>
  <conditionalFormatting sqref="P2:P49">
    <cfRule dxfId="1" operator="greaterThan" priority="4" type="cellIs">
      <formula>#REF!</formula>
    </cfRule>
  </conditionalFormatting>
  <conditionalFormatting sqref="N50">
    <cfRule dxfId="0" operator="greaterThan" priority="1" type="cellIs">
      <formula>561983</formula>
    </cfRule>
  </conditionalFormatting>
  <pageMargins bottom="0.78740157499999996" footer="0.3" header="0.3" left="0.7" right="0.7" top="0.78740157499999996"/>
  <pageSetup orientation="landscape" paperSize="9" r:id="rId1" scale="44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87121F-23C6-4532-BFB1-F9AF74AF8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AC3046-2652-46A8-BACE-8CB2E6D09348}">
  <ds:schemaRefs>
    <ds:schemaRef ds:uri="http://schemas.microsoft.com/office/2006/metadata/properties"/>
    <ds:schemaRef ds:uri="http://schemas.microsoft.com/office/infopath/2007/PartnerControls"/>
    <ds:schemaRef ds:uri="dfed548f-0517-4d39-90e3-3947398480c0"/>
  </ds:schemaRefs>
</ds:datastoreItem>
</file>

<file path=customXml/itemProps3.xml><?xml version="1.0" encoding="utf-8"?>
<ds:datastoreItem xmlns:ds="http://schemas.openxmlformats.org/officeDocument/2006/customXml" ds:itemID="{93B7E87D-716D-48D2-8ED7-08E4624F12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Kategorie</vt:lpstr>
      <vt:lpstr>Kategorie tisku</vt:lpstr>
      <vt:lpstr>Tisky</vt:lpstr>
    </vt:vector>
  </TitlesOfParts>
  <Company>ÚZIS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2018-10-08T06:00:24Z</dcterms:created>
  <cp:lastPrinted>2019-04-03T10:40:59Z</cp:lastPrinted>
  <dcterms:modified xsi:type="dcterms:W3CDTF">2019-04-03T10:41:10Z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