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windowHeight="7755" windowWidth="20490" xWindow="0" yWindow="0"/>
  </bookViews>
  <sheets>
    <sheet name="PLÁN VZDĚLÁVÁNÍ" r:id="rId1" sheetId="2"/>
  </sheets>
  <definedNames>
    <definedName hidden="1" localSheetId="0" name="_xlnm._FilterDatabase">'PLÁN VZDĚLÁVÁNÍ'!$B$1:$O$150</definedName>
    <definedName localSheetId="0" name="_xlnm.Print_Area">'PLÁN VZDĚLÁVÁNÍ'!$B$1:$O$150</definedName>
    <definedName name="otevřený">'PLÁN VZDĚLÁVÁNÍ'!$U$57</definedName>
  </definedNames>
  <calcPr calcId="145621"/>
</workbook>
</file>

<file path=xl/calcChain.xml><?xml version="1.0" encoding="utf-8"?>
<calcChain xmlns="http://schemas.openxmlformats.org/spreadsheetml/2006/main">
  <c i="2" l="1" r="AC152"/>
  <c i="2" r="AC93"/>
  <c i="2" r="AC74"/>
  <c i="2" r="AC162" s="1"/>
  <c i="2" r="AC52"/>
  <c i="2" r="AC33"/>
  <c i="2" r="AC3"/>
  <c i="2" l="1" r="E128"/>
  <c i="2" r="F128"/>
  <c i="2" r="G128"/>
  <c i="2" r="H128"/>
  <c i="2" r="I128"/>
  <c i="2" r="J128"/>
  <c i="2" r="K128"/>
  <c i="2" r="L128"/>
  <c i="2" r="D128"/>
  <c i="2" r="M130"/>
  <c i="2" r="O130" s="1"/>
  <c i="2" r="M131"/>
  <c i="2" r="O131" s="1"/>
  <c i="2" r="M132"/>
  <c i="2" r="O132" s="1"/>
  <c i="2" r="M133"/>
  <c i="2" r="O133" s="1"/>
  <c i="2" r="M134"/>
  <c i="2" r="O134" s="1"/>
  <c i="2" r="M135"/>
  <c i="2" r="O135" s="1"/>
  <c i="2" r="M136"/>
  <c i="2" r="O136" s="1"/>
  <c i="2" r="M137"/>
  <c i="2" r="O137" s="1"/>
  <c i="2" r="M138"/>
  <c i="2" r="O138" s="1"/>
  <c i="2" r="M139"/>
  <c i="2" r="O139" s="1"/>
  <c i="2" r="M140"/>
  <c i="2" r="O140" s="1"/>
  <c i="2" r="M141"/>
  <c i="2" r="O141" s="1"/>
  <c i="2" r="M142"/>
  <c i="2" r="O142" s="1"/>
  <c i="2" r="M143"/>
  <c i="2" r="O143" s="1"/>
  <c i="2" r="E93"/>
  <c i="2" r="F93"/>
  <c i="2" r="G93"/>
  <c i="2" r="H93"/>
  <c i="2" r="I93"/>
  <c i="2" r="J93"/>
  <c i="2" r="K93"/>
  <c i="2" r="L93"/>
  <c i="2" r="D93"/>
  <c i="2" r="E74"/>
  <c i="2" r="F74"/>
  <c i="2" r="G74"/>
  <c i="2" r="H74"/>
  <c i="2" r="I74"/>
  <c i="2" r="J74"/>
  <c i="2" r="K74"/>
  <c i="2" r="L74"/>
  <c i="2" r="D74"/>
  <c i="2" r="E61"/>
  <c i="2" r="F61"/>
  <c i="2" r="G61"/>
  <c i="2" r="H61"/>
  <c i="2" r="I61"/>
  <c i="2" r="J61"/>
  <c i="2" r="K61"/>
  <c i="2" r="L61"/>
  <c i="2" r="D61"/>
  <c i="2" r="E52"/>
  <c i="2" r="F52"/>
  <c i="2" r="G52"/>
  <c i="2" r="H52"/>
  <c i="2" r="I52"/>
  <c i="2" r="J52"/>
  <c i="2" r="K52"/>
  <c i="2" r="L52"/>
  <c i="2" r="D52"/>
  <c i="2" r="E33"/>
  <c i="2" r="F33"/>
  <c i="2" r="G33"/>
  <c i="2" r="H33"/>
  <c i="2" r="I33"/>
  <c i="2" r="J33"/>
  <c i="2" r="K33"/>
  <c i="2" r="L33"/>
  <c i="2" r="D33"/>
  <c i="2" r="E3"/>
  <c i="2" r="F3"/>
  <c i="2" r="G3"/>
  <c i="2" r="H3"/>
  <c i="2" r="I3"/>
  <c i="2" r="J3"/>
  <c i="2" r="K3"/>
  <c i="2" r="L3"/>
  <c i="2" r="D3"/>
  <c i="2" r="M144"/>
  <c i="2" r="O144" s="1"/>
  <c i="2" r="M145"/>
  <c i="2" r="O145" s="1"/>
  <c i="2" r="M146"/>
  <c i="2" r="O146" s="1"/>
  <c i="2" r="M147"/>
  <c i="2" r="O147" s="1"/>
  <c i="2" r="M148"/>
  <c i="2" r="O148" s="1"/>
  <c i="2" r="M149"/>
  <c i="2" r="O149" s="1"/>
  <c i="2" r="M150"/>
  <c i="2" r="O150" s="1"/>
  <c i="2" r="M129"/>
  <c i="2" r="O129" s="1"/>
  <c i="2" r="M95"/>
  <c i="2" r="O95" s="1"/>
  <c i="2" r="M96"/>
  <c i="2" r="O96" s="1"/>
  <c i="2" r="M97"/>
  <c i="2" r="O97" s="1"/>
  <c i="2" r="M98"/>
  <c i="2" r="O98" s="1"/>
  <c i="2" r="M99"/>
  <c i="2" r="O99" s="1"/>
  <c i="2" r="M100"/>
  <c i="2" r="O100" s="1"/>
  <c i="2" r="M101"/>
  <c i="2" r="O101" s="1"/>
  <c i="2" r="M102"/>
  <c i="2" r="O102" s="1"/>
  <c i="2" r="M103"/>
  <c i="2" r="O103" s="1"/>
  <c i="2" r="M104"/>
  <c i="2" r="O104" s="1"/>
  <c i="2" r="M105"/>
  <c i="2" r="O105" s="1"/>
  <c i="2" r="M106"/>
  <c i="2" r="O106" s="1"/>
  <c i="2" r="M107"/>
  <c i="2" r="O107" s="1"/>
  <c i="2" r="M108"/>
  <c i="2" r="O108" s="1"/>
  <c i="2" r="M109"/>
  <c i="2" r="O109" s="1"/>
  <c i="2" r="M110"/>
  <c i="2" r="O110" s="1"/>
  <c i="2" r="M111"/>
  <c i="2" r="O111" s="1"/>
  <c i="2" r="M112"/>
  <c i="2" r="O112" s="1"/>
  <c i="2" r="M113"/>
  <c i="2" r="O113" s="1"/>
  <c i="2" r="M114"/>
  <c i="2" r="O114" s="1"/>
  <c i="2" r="M115"/>
  <c i="2" r="O115" s="1"/>
  <c i="2" r="M116"/>
  <c i="2" r="O116" s="1"/>
  <c i="2" r="M117"/>
  <c i="2" r="O117" s="1"/>
  <c i="2" r="M118"/>
  <c i="2" r="O118" s="1"/>
  <c i="2" r="M119"/>
  <c i="2" r="O119" s="1"/>
  <c i="2" r="M120"/>
  <c i="2" r="O120" s="1"/>
  <c i="2" r="M121"/>
  <c i="2" r="O121" s="1"/>
  <c i="2" r="M122"/>
  <c i="2" r="O122" s="1"/>
  <c i="2" r="M123"/>
  <c i="2" r="O123" s="1"/>
  <c i="2" r="M124"/>
  <c i="2" r="O124" s="1"/>
  <c i="2" r="M125"/>
  <c i="2" r="O125" s="1"/>
  <c i="2" r="M126"/>
  <c i="2" r="O126" s="1"/>
  <c i="2" r="M127"/>
  <c i="2" r="O127" s="1"/>
  <c i="2" r="M94"/>
  <c i="2" r="O94" s="1"/>
  <c i="2" r="M76"/>
  <c i="2" r="O76" s="1"/>
  <c i="2" r="M77"/>
  <c i="2" r="O77" s="1"/>
  <c i="2" r="M78"/>
  <c i="2" r="O78" s="1"/>
  <c i="2" r="M79"/>
  <c i="2" r="O79" s="1"/>
  <c i="2" r="M80"/>
  <c i="2" r="O80" s="1"/>
  <c i="2" r="M81"/>
  <c i="2" r="O81" s="1"/>
  <c i="2" r="M82"/>
  <c i="2" r="O82" s="1"/>
  <c i="2" r="M83"/>
  <c i="2" r="O83" s="1"/>
  <c i="2" r="M84"/>
  <c i="2" r="O84" s="1"/>
  <c i="2" r="M85"/>
  <c i="2" r="O85" s="1"/>
  <c i="2" r="M86"/>
  <c i="2" r="O86" s="1"/>
  <c i="2" r="M87"/>
  <c i="2" r="O87" s="1"/>
  <c i="2" r="M88"/>
  <c i="2" r="O88" s="1"/>
  <c i="2" r="M89"/>
  <c i="2" r="O89" s="1"/>
  <c i="2" r="M90"/>
  <c i="2" r="O90" s="1"/>
  <c i="2" r="M91"/>
  <c i="2" r="O91" s="1"/>
  <c i="2" r="M92"/>
  <c i="2" r="O92" s="1"/>
  <c i="2" r="M75"/>
  <c i="2" r="O75" s="1"/>
  <c i="2" r="M63"/>
  <c i="2" r="O63" s="1"/>
  <c i="2" r="M64"/>
  <c i="2" r="O64" s="1"/>
  <c i="2" r="M65"/>
  <c i="2" r="O65" s="1"/>
  <c i="2" r="M66"/>
  <c i="2" r="O66" s="1"/>
  <c i="2" r="M67"/>
  <c i="2" r="O67" s="1"/>
  <c i="2" r="M68"/>
  <c i="2" r="O68" s="1"/>
  <c i="2" r="M69"/>
  <c i="2" r="O69" s="1"/>
  <c i="2" r="M70"/>
  <c i="2" r="O70" s="1"/>
  <c i="2" r="M71"/>
  <c i="2" r="O71" s="1"/>
  <c i="2" r="M72"/>
  <c i="2" r="O72" s="1"/>
  <c i="2" r="M73"/>
  <c i="2" r="O73" s="1"/>
  <c i="2" r="M62"/>
  <c i="2" r="M60"/>
  <c i="2" r="O60" s="1"/>
  <c i="2" r="M59"/>
  <c i="2" r="O59" s="1"/>
  <c i="2" r="M35"/>
  <c i="2" r="O35" s="1"/>
  <c i="2" r="M36"/>
  <c i="2" r="O36" s="1"/>
  <c i="2" r="M37"/>
  <c i="2" r="O37" s="1"/>
  <c i="2" r="M38"/>
  <c i="2" r="O38" s="1"/>
  <c i="2" r="M39"/>
  <c i="2" r="O39" s="1"/>
  <c i="2" r="M40"/>
  <c i="2" r="O40" s="1"/>
  <c i="2" r="M41"/>
  <c i="2" r="O41" s="1"/>
  <c i="2" r="M42"/>
  <c i="2" r="O42" s="1"/>
  <c i="2" r="M43"/>
  <c i="2" r="O43" s="1"/>
  <c i="2" r="M44"/>
  <c i="2" r="O44" s="1"/>
  <c i="2" r="M45"/>
  <c i="2" r="O45" s="1"/>
  <c i="2" r="M46"/>
  <c i="2" r="O46" s="1"/>
  <c i="2" r="M47"/>
  <c i="2" r="O47" s="1"/>
  <c i="2" r="M48"/>
  <c i="2" r="O48" s="1"/>
  <c i="2" r="M49"/>
  <c i="2" r="O49" s="1"/>
  <c i="2" r="M50"/>
  <c i="2" r="O50" s="1"/>
  <c i="2" r="M51"/>
  <c i="2" r="O51" s="1"/>
  <c i="2" r="M34"/>
  <c i="2" r="O34" s="1"/>
  <c i="2" r="M5"/>
  <c i="2" r="O5" s="1"/>
  <c i="2" r="M6"/>
  <c i="2" r="O6" s="1"/>
  <c i="2" r="M7"/>
  <c i="2" r="O7" s="1"/>
  <c i="2" r="M8"/>
  <c i="2" r="O8" s="1"/>
  <c i="2" r="M9"/>
  <c i="2" r="O9" s="1"/>
  <c i="2" r="M10"/>
  <c i="2" r="O10" s="1"/>
  <c i="2" r="M11"/>
  <c i="2" r="O11" s="1"/>
  <c i="2" r="M12"/>
  <c i="2" r="O12" s="1"/>
  <c i="2" r="M13"/>
  <c i="2" r="O13" s="1"/>
  <c i="2" r="M14"/>
  <c i="2" r="O14" s="1"/>
  <c i="2" r="M15"/>
  <c i="2" r="O15" s="1"/>
  <c i="2" r="M16"/>
  <c i="2" r="O16" s="1"/>
  <c i="2" r="M17"/>
  <c i="2" r="O17" s="1"/>
  <c i="2" r="M18"/>
  <c i="2" r="O18" s="1"/>
  <c i="2" r="M19"/>
  <c i="2" r="O19" s="1"/>
  <c i="2" r="M20"/>
  <c i="2" r="O20" s="1"/>
  <c i="2" r="M21"/>
  <c i="2" r="O21" s="1"/>
  <c i="2" r="M22"/>
  <c i="2" r="O22" s="1"/>
  <c i="2" r="M23"/>
  <c i="2" r="O23" s="1"/>
  <c i="2" r="M24"/>
  <c i="2" r="O24" s="1"/>
  <c i="2" r="M25"/>
  <c i="2" r="O25" s="1"/>
  <c i="2" r="M26"/>
  <c i="2" r="O26" s="1"/>
  <c i="2" r="M27"/>
  <c i="2" r="O27" s="1"/>
  <c i="2" r="M28"/>
  <c i="2" r="O28" s="1"/>
  <c i="2" r="M29"/>
  <c i="2" r="O29" s="1"/>
  <c i="2" r="M32"/>
  <c i="2" r="O32" s="1"/>
  <c i="2" r="M4"/>
  <c i="2" r="O4" s="1"/>
  <c i="2" l="1" r="O128"/>
  <c i="2" r="M52"/>
  <c i="2" r="M61"/>
  <c i="2" r="M74"/>
  <c i="2" r="M33"/>
  <c i="2" r="O74"/>
  <c i="2" r="O33"/>
  <c i="2" r="O52"/>
  <c i="2" r="M128"/>
  <c i="2" r="O62"/>
  <c i="2" r="O61" s="1"/>
  <c i="2" r="M93"/>
  <c i="2" r="O93"/>
  <c i="2" r="M3"/>
  <c i="2" r="O3"/>
</calcChain>
</file>

<file path=xl/comments1.xml><?xml version="1.0" encoding="utf-8"?>
<comments xmlns="http://schemas.openxmlformats.org/spreadsheetml/2006/main">
  <authors>
    <author/>
    <author>Iveta Schovancová</author>
  </authors>
  <commentList>
    <comment authorId="0" ref="U1">
      <text>
        <r>
          <rPr>
            <sz val="11"/>
            <color indexed="8"/>
            <rFont val="Calibri"/>
            <family val="2"/>
            <charset val="238"/>
          </rPr>
          <t>VYBERTE</t>
        </r>
      </text>
    </comment>
    <comment authorId="1" ref="C129">
      <text>
        <r>
          <rPr>
            <b/>
            <sz val="9"/>
            <color indexed="81"/>
            <rFont val="Tahoma"/>
            <family val="2"/>
            <charset val="238"/>
          </rPr>
          <t>Iveta Schovancová:</t>
        </r>
        <r>
          <rPr>
            <sz val="9"/>
            <color indexed="81"/>
            <rFont val="Tahoma"/>
            <family val="2"/>
            <charset val="238"/>
          </rPr>
          <t xml:space="preserve">
DLE HODIN EXTERNÍCH KURZŮ
</t>
        </r>
      </text>
    </comment>
  </commentList>
</comments>
</file>

<file path=xl/sharedStrings.xml><?xml version="1.0" encoding="utf-8"?>
<sst xmlns="http://schemas.openxmlformats.org/spreadsheetml/2006/main" count="240" uniqueCount="178">
  <si>
    <t>Počet školených osob dle pracovního zařazení 
(převažující pracovní náplň)</t>
  </si>
  <si>
    <t>Cena kurzu</t>
  </si>
  <si>
    <t>Cena CELKEM</t>
  </si>
  <si>
    <t xml:space="preserve">MS Office Powerpoint </t>
  </si>
  <si>
    <t xml:space="preserve">MS Access </t>
  </si>
  <si>
    <t xml:space="preserve">MS Sharepoint </t>
  </si>
  <si>
    <t xml:space="preserve">MS Publisher </t>
  </si>
  <si>
    <t xml:space="preserve">MS Office – ostatní programy </t>
  </si>
  <si>
    <t xml:space="preserve">HTML a CSS </t>
  </si>
  <si>
    <t xml:space="preserve">HTML </t>
  </si>
  <si>
    <t xml:space="preserve">CSS </t>
  </si>
  <si>
    <t xml:space="preserve">Adobe Flash </t>
  </si>
  <si>
    <t xml:space="preserve">JavaSkript </t>
  </si>
  <si>
    <t xml:space="preserve">PHP </t>
  </si>
  <si>
    <t xml:space="preserve">Linux základní kurz </t>
  </si>
  <si>
    <t xml:space="preserve">Windows 8 </t>
  </si>
  <si>
    <t xml:space="preserve">AutoCAD základní kurz </t>
  </si>
  <si>
    <t xml:space="preserve">AutoCAD 3D </t>
  </si>
  <si>
    <t xml:space="preserve">CorelDraw </t>
  </si>
  <si>
    <t xml:space="preserve">GIMP </t>
  </si>
  <si>
    <t xml:space="preserve">PhotoShop </t>
  </si>
  <si>
    <t xml:space="preserve">Helios orange </t>
  </si>
  <si>
    <t xml:space="preserve">Helios green </t>
  </si>
  <si>
    <t xml:space="preserve">SAP </t>
  </si>
  <si>
    <t xml:space="preserve">Microsoft dynamics AX </t>
  </si>
  <si>
    <t xml:space="preserve">Microsoft dynamics AX - financials I. </t>
  </si>
  <si>
    <r>
      <rPr>
        <b/>
        <sz val="11"/>
        <color indexed="8"/>
        <rFont val="Calibri"/>
        <family val="2"/>
        <charset val="238"/>
      </rPr>
      <t>Nejvyšší</t>
    </r>
    <r>
      <rPr>
        <sz val="11"/>
        <color theme="1"/>
        <rFont val="Calibri"/>
        <family val="2"/>
        <charset val="238"/>
        <scheme val="minor"/>
      </rPr>
      <t xml:space="preserve"> představitelé společností
náměstci
ředitelé
řídící pracovníci</t>
    </r>
  </si>
  <si>
    <r>
      <rPr>
        <b/>
        <sz val="11"/>
        <color indexed="8"/>
        <rFont val="Calibri"/>
        <family val="2"/>
        <charset val="238"/>
      </rPr>
      <t>inženýři, magistři</t>
    </r>
    <r>
      <rPr>
        <sz val="11"/>
        <color theme="1"/>
        <rFont val="Calibri"/>
        <family val="2"/>
        <charset val="238"/>
        <scheme val="minor"/>
      </rPr>
      <t xml:space="preserve">
architekti
hlavní účetní
auditoři
</t>
    </r>
  </si>
  <si>
    <r>
      <rPr>
        <b/>
        <sz val="11"/>
        <color indexed="8"/>
        <rFont val="Calibri"/>
        <family val="2"/>
        <charset val="238"/>
      </rPr>
      <t>technici</t>
    </r>
    <r>
      <rPr>
        <sz val="11"/>
        <color theme="1"/>
        <rFont val="Calibri"/>
        <family val="2"/>
        <charset val="238"/>
        <scheme val="minor"/>
      </rPr>
      <t xml:space="preserve">
mistři
odborní pracovníci (obchodní zástupci, odborní účetní, nákupčí,  vedoucí administrativy, odborní asistenti
</t>
    </r>
  </si>
  <si>
    <r>
      <rPr>
        <b/>
        <sz val="11"/>
        <color indexed="8"/>
        <rFont val="Calibri"/>
        <family val="2"/>
        <charset val="238"/>
      </rPr>
      <t>všeobecní</t>
    </r>
    <r>
      <rPr>
        <sz val="11"/>
        <color theme="1"/>
        <rFont val="Calibri"/>
        <family val="2"/>
        <charset val="238"/>
        <scheme val="minor"/>
      </rPr>
      <t xml:space="preserve"> asistenti, účetní, referenti, fakturanti, mzdoví účetní</t>
    </r>
  </si>
  <si>
    <r>
      <t xml:space="preserve">pracovníci ve </t>
    </r>
    <r>
      <rPr>
        <b/>
        <sz val="11"/>
        <color indexed="8"/>
        <rFont val="Calibri"/>
        <family val="2"/>
        <charset val="238"/>
      </rPr>
      <t>službách</t>
    </r>
    <r>
      <rPr>
        <sz val="11"/>
        <color theme="1"/>
        <rFont val="Calibri"/>
        <family val="2"/>
        <charset val="238"/>
        <scheme val="minor"/>
      </rPr>
      <t xml:space="preserve"> - prodavači</t>
    </r>
  </si>
  <si>
    <r>
      <t xml:space="preserve">pracovníci v </t>
    </r>
    <r>
      <rPr>
        <b/>
        <sz val="11"/>
        <color indexed="8"/>
        <rFont val="Calibri"/>
        <family val="2"/>
        <charset val="238"/>
      </rPr>
      <t>zemědělství</t>
    </r>
    <r>
      <rPr>
        <sz val="11"/>
        <color theme="1"/>
        <rFont val="Calibri"/>
        <family val="2"/>
        <charset val="238"/>
        <scheme val="minor"/>
      </rPr>
      <t xml:space="preserve"> a lesnictví</t>
    </r>
  </si>
  <si>
    <r>
      <rPr>
        <b/>
        <sz val="11"/>
        <color indexed="8"/>
        <rFont val="Calibri"/>
        <family val="2"/>
        <charset val="238"/>
      </rPr>
      <t>řemeslníci a opraváři -</t>
    </r>
    <r>
      <rPr>
        <sz val="11"/>
        <color theme="1"/>
        <rFont val="Calibri"/>
        <family val="2"/>
        <charset val="238"/>
        <scheme val="minor"/>
      </rPr>
      <t xml:space="preserve"> zedníci, pokrývači, malíři, lakýrníci, montéři, nástrojáři, seřizovači, obsluha obráběcích strojů, mechanici a opraváři strojů, truhláři</t>
    </r>
  </si>
  <si>
    <r>
      <rPr>
        <b/>
        <sz val="11"/>
        <color indexed="8"/>
        <rFont val="Calibri"/>
        <family val="2"/>
        <charset val="238"/>
      </rPr>
      <t xml:space="preserve">obsluha strojů </t>
    </r>
    <r>
      <rPr>
        <sz val="11"/>
        <color theme="1"/>
        <rFont val="Calibri"/>
        <family val="2"/>
        <charset val="238"/>
        <scheme val="minor"/>
      </rPr>
      <t>- lakovací zařízení, chemická výroba, plast, prvotní zpracování dřeva, balení, etiketování, obsluha pojizdních zařízení</t>
    </r>
  </si>
  <si>
    <r>
      <rPr>
        <b/>
        <sz val="11"/>
        <color indexed="8"/>
        <rFont val="Calibri"/>
        <family val="2"/>
        <charset val="238"/>
      </rPr>
      <t xml:space="preserve">pomocní a nekvalifikovaní - </t>
    </r>
    <r>
      <rPr>
        <sz val="11"/>
        <color theme="1"/>
        <rFont val="Calibri"/>
        <family val="2"/>
        <charset val="238"/>
        <scheme val="minor"/>
      </rPr>
      <t>uklízečky, pomocníci ve výrobě, ruční balení</t>
    </r>
  </si>
  <si>
    <t xml:space="preserve">Emoční inteligence </t>
  </si>
  <si>
    <t xml:space="preserve">Firemní kultura </t>
  </si>
  <si>
    <t xml:space="preserve">Obchodní dovednosti </t>
  </si>
  <si>
    <t xml:space="preserve">Prezentační dovednosti </t>
  </si>
  <si>
    <t xml:space="preserve">Rétorika </t>
  </si>
  <si>
    <t xml:space="preserve">Time management </t>
  </si>
  <si>
    <t xml:space="preserve">IMAGE obchodníka </t>
  </si>
  <si>
    <t xml:space="preserve">Kreativní metody v řízení </t>
  </si>
  <si>
    <t xml:space="preserve">Marketingový a komunikační mix </t>
  </si>
  <si>
    <t xml:space="preserve">Pokročilé vyjednávací techniky </t>
  </si>
  <si>
    <t xml:space="preserve">Psychologie v obchodě </t>
  </si>
  <si>
    <t xml:space="preserve">Snižování nákladů </t>
  </si>
  <si>
    <t xml:space="preserve">Vnitrofiremní komunikace </t>
  </si>
  <si>
    <t xml:space="preserve">Zvyšování efektivity procesů </t>
  </si>
  <si>
    <t xml:space="preserve">Zvyšování výkonnosti </t>
  </si>
  <si>
    <t xml:space="preserve">Projektové řízení </t>
  </si>
  <si>
    <t xml:space="preserve">Štíhlá výroba (konkrétní systémy) </t>
  </si>
  <si>
    <t xml:space="preserve">Koučink </t>
  </si>
  <si>
    <t>další</t>
  </si>
  <si>
    <t>SPECIALIZOVANÉ IT</t>
  </si>
  <si>
    <t xml:space="preserve">XML </t>
  </si>
  <si>
    <t xml:space="preserve">Java </t>
  </si>
  <si>
    <t xml:space="preserve">C# </t>
  </si>
  <si>
    <t xml:space="preserve">C++ </t>
  </si>
  <si>
    <t xml:space="preserve">Python </t>
  </si>
  <si>
    <t xml:space="preserve">Perl </t>
  </si>
  <si>
    <t xml:space="preserve">SQL </t>
  </si>
  <si>
    <t xml:space="preserve">MySQL </t>
  </si>
  <si>
    <t xml:space="preserve">Zabezpečení webových aplikací </t>
  </si>
  <si>
    <t xml:space="preserve">Windows server 2012 - instalace a konfigurace </t>
  </si>
  <si>
    <t xml:space="preserve">Windows server 2012 - správa serveru </t>
  </si>
  <si>
    <t xml:space="preserve">MS SQL Server 2012 </t>
  </si>
  <si>
    <t xml:space="preserve">Účtování v cizí měně </t>
  </si>
  <si>
    <t xml:space="preserve">Cestovní náhrady </t>
  </si>
  <si>
    <t xml:space="preserve">Hmotný a nehmotný majetek </t>
  </si>
  <si>
    <t xml:space="preserve">Pohledávky </t>
  </si>
  <si>
    <t xml:space="preserve">Ekonomické minimum/základy </t>
  </si>
  <si>
    <t xml:space="preserve">Kalkulace nákladů </t>
  </si>
  <si>
    <t xml:space="preserve">Incoterms </t>
  </si>
  <si>
    <t xml:space="preserve">Právní minimum </t>
  </si>
  <si>
    <t xml:space="preserve">Veřejné zakázky </t>
  </si>
  <si>
    <t xml:space="preserve">Smluvní vztahy </t>
  </si>
  <si>
    <t xml:space="preserve">Insolvenční řízení </t>
  </si>
  <si>
    <t xml:space="preserve">Obsluha motorové řetězové pily a křovinořezu </t>
  </si>
  <si>
    <t xml:space="preserve">Vazač břemen </t>
  </si>
  <si>
    <t xml:space="preserve">Obsluha tlakových nádob stabilních </t>
  </si>
  <si>
    <t xml:space="preserve">Lešenáři </t>
  </si>
  <si>
    <t xml:space="preserve">Základní kurz obsluhy stavebních strojů </t>
  </si>
  <si>
    <t xml:space="preserve">Odborná způsobilost v elektrotechnice dle vyhlášky č. 50/1978 </t>
  </si>
  <si>
    <t xml:space="preserve">Obsluha hydraulické ruky </t>
  </si>
  <si>
    <t xml:space="preserve">Obsluha lesnických kolových traktorů </t>
  </si>
  <si>
    <t xml:space="preserve">Užívání expanzivních přístrojů pro vstřelování </t>
  </si>
  <si>
    <t xml:space="preserve">Gastronomické kurzy </t>
  </si>
  <si>
    <t xml:space="preserve">Obsluha CNC obráběcích strojů </t>
  </si>
  <si>
    <t xml:space="preserve">Řidičské oprávnění skupiny B </t>
  </si>
  <si>
    <t xml:space="preserve">Řidičské oprávnění skupiny C (rozšíření z B na C) </t>
  </si>
  <si>
    <t xml:space="preserve">Řidičské oprávnění skupiny D (rozšíření z C na D) </t>
  </si>
  <si>
    <t xml:space="preserve">Řidičské oprávnění skupiny T </t>
  </si>
  <si>
    <t xml:space="preserve">Vstřikování plastů </t>
  </si>
  <si>
    <t xml:space="preserve">Stavební truhlář </t>
  </si>
  <si>
    <t xml:space="preserve">Truhlář nábytkář </t>
  </si>
  <si>
    <t xml:space="preserve">Lakýrník natěrač </t>
  </si>
  <si>
    <t xml:space="preserve">Opakovací školení Vazači </t>
  </si>
  <si>
    <t xml:space="preserve">Opakovací školení odborné způsobilosti v elektrotechnice dle vyhlášky č. 50/1978 Sb. </t>
  </si>
  <si>
    <t xml:space="preserve">Opakovací školení obsluhy expanzních přístrojů - Vstřelovači </t>
  </si>
  <si>
    <t xml:space="preserve">Opakovací školení obsluhy pracovních plošin </t>
  </si>
  <si>
    <t xml:space="preserve">Opakovací školení lešenářů </t>
  </si>
  <si>
    <t xml:space="preserve">Opakovací školení na obsluhu motorových pil a křovinořezů </t>
  </si>
  <si>
    <t xml:space="preserve">Opakovací školení obsluhy stavebních strojů </t>
  </si>
  <si>
    <t xml:space="preserve">Opakovací školení obsluhy hydraulických ruk </t>
  </si>
  <si>
    <t xml:space="preserve">Trenérské kurzy </t>
  </si>
  <si>
    <t xml:space="preserve">Masérský kurz </t>
  </si>
  <si>
    <t xml:space="preserve">Výživový poradce </t>
  </si>
  <si>
    <t xml:space="preserve">Sanitář </t>
  </si>
  <si>
    <t xml:space="preserve">Zdravotník zotavovacích akcí </t>
  </si>
  <si>
    <t>Počet osobo hodin</t>
  </si>
  <si>
    <t>x</t>
  </si>
  <si>
    <t>INTERNÍ LEKTOR</t>
  </si>
  <si>
    <t>X</t>
  </si>
  <si>
    <t>CELKEM</t>
  </si>
  <si>
    <t>školení výrobců klimatizace - obchod</t>
  </si>
  <si>
    <t>školení výrobců klimatizace - technici</t>
  </si>
  <si>
    <t>Počet skupin</t>
  </si>
  <si>
    <t>TERMÍNY ŠKOLENÍ</t>
  </si>
  <si>
    <t>březen</t>
  </si>
  <si>
    <t>duben</t>
  </si>
  <si>
    <t>květen</t>
  </si>
  <si>
    <t>červen</t>
  </si>
  <si>
    <t>červenec</t>
  </si>
  <si>
    <t>srpen</t>
  </si>
  <si>
    <t>uzavřený</t>
  </si>
  <si>
    <t>Grovin</t>
  </si>
  <si>
    <t>DODAVATEL</t>
  </si>
  <si>
    <t>TESAS - teplice</t>
  </si>
  <si>
    <t>TESAS - teplice, p. Klíma</t>
  </si>
  <si>
    <t xml:space="preserve">otevřený   </t>
  </si>
  <si>
    <t xml:space="preserve">
Název kurzu</t>
  </si>
  <si>
    <t>Počet osob celkem</t>
  </si>
  <si>
    <t>Počet hodin na skupinu</t>
  </si>
  <si>
    <t>Počet osob pro otevřený kurz</t>
  </si>
  <si>
    <t xml:space="preserve">Místo realizace
 </t>
  </si>
  <si>
    <t>otevřený/uzavřený kurz</t>
  </si>
  <si>
    <t>Název kurzu</t>
  </si>
  <si>
    <t>Cena za skupinu/osobu otevřený kurz</t>
  </si>
  <si>
    <t>Cena celkem</t>
  </si>
  <si>
    <t>Časová dotace na skupinu a kurz</t>
  </si>
  <si>
    <t>vyjednávání</t>
  </si>
  <si>
    <t>komunikace</t>
  </si>
  <si>
    <t>projektové řízení</t>
  </si>
  <si>
    <t>Angličtina "byznys"</t>
  </si>
  <si>
    <t>angličtina "technik"</t>
  </si>
  <si>
    <t>ekonomické minimum</t>
  </si>
  <si>
    <t>smluvní vztahy</t>
  </si>
  <si>
    <t>fakturace</t>
  </si>
  <si>
    <t>právní minimum</t>
  </si>
  <si>
    <t>minimum cel. Deklaranta</t>
  </si>
  <si>
    <t>INTRASTAT</t>
  </si>
  <si>
    <t>TARIC</t>
  </si>
  <si>
    <t>Adobe Photoshop</t>
  </si>
  <si>
    <t>Adobe Illustrator</t>
  </si>
  <si>
    <t>Adobe Indesign</t>
  </si>
  <si>
    <t>AutoCAD</t>
  </si>
  <si>
    <t>Powerpoint</t>
  </si>
  <si>
    <t>MS Excel</t>
  </si>
  <si>
    <t>Helios orange</t>
  </si>
  <si>
    <t>SQL server</t>
  </si>
  <si>
    <t>Win Server správa a konfigurace</t>
  </si>
  <si>
    <t>galvanické pokovení</t>
  </si>
  <si>
    <t>obsluha VZV</t>
  </si>
  <si>
    <t>svářečský kurz</t>
  </si>
  <si>
    <t>autodesk Inventor</t>
  </si>
  <si>
    <t>ŘP skupiny "T"</t>
  </si>
  <si>
    <t>metrologie v praxi</t>
  </si>
  <si>
    <t>jeřábnické zkoušky (autojeřáb)</t>
  </si>
  <si>
    <t>měřící technika pro kvalitáře</t>
  </si>
  <si>
    <t>bezpečnost stroj. zařízení</t>
  </si>
  <si>
    <t>Dílčí část 1 - Měkké a manažerské dovednosti</t>
  </si>
  <si>
    <t>Dílčí část 2 - Jazykové vzdělávání</t>
  </si>
  <si>
    <t>Dílčí část 3 - Účetní kurzy</t>
  </si>
  <si>
    <t>Dílčí část 4 - Obecné IT</t>
  </si>
  <si>
    <t>Dílčí část 5 - Specializované IT</t>
  </si>
  <si>
    <t>Dílčí část  6 - Technické kurzy</t>
  </si>
  <si>
    <t>mimo Prahy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</si>
</sst>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C090"/>
        <bgColor rgb="FFFFCC99"/>
      </patternFill>
    </fill>
    <fill>
      <patternFill patternType="solid">
        <fgColor theme="0"/>
        <bgColor rgb="FFFFCC99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73">
    <xf borderId="0" fillId="0" fontId="0" numFmtId="0" xfId="0"/>
    <xf applyAlignment="1" applyBorder="1" applyFill="1" borderId="1" fillId="2" fontId="0" numFmtId="0" xfId="0">
      <alignment horizontal="center"/>
    </xf>
    <xf applyAlignment="1" applyBorder="1" applyFont="1" borderId="1" fillId="0" fontId="0" numFmtId="0" xfId="0">
      <alignment horizontal="center" vertical="center" wrapText="1"/>
    </xf>
    <xf applyAlignment="1" applyBorder="1" applyFill="1" applyFont="1" borderId="1" fillId="0" fontId="0" numFmtId="0" xfId="0">
      <alignment horizontal="center" vertical="center" wrapText="1"/>
    </xf>
    <xf applyAlignment="1" applyBorder="1" applyFill="1" applyFont="1" borderId="1" fillId="3" fontId="5" numFmtId="0" xfId="0">
      <alignment wrapText="1"/>
    </xf>
    <xf applyAlignment="1" applyBorder="1" applyFill="1" borderId="1" fillId="3" fontId="0" numFmtId="0" xfId="0">
      <alignment horizontal="center"/>
    </xf>
    <xf applyAlignment="1" applyBorder="1" applyFill="1" borderId="2" fillId="3" fontId="0" numFmtId="0" xfId="0">
      <alignment horizontal="center"/>
    </xf>
    <xf applyAlignment="1" applyBorder="1" applyFill="1" applyFont="1" borderId="1" fillId="3" fontId="5" numFmtId="0" xfId="0">
      <alignment horizontal="center"/>
    </xf>
    <xf applyAlignment="1" applyBorder="1" applyFill="1" applyProtection="1" borderId="2" fillId="4" fontId="0" numFmtId="0" xfId="0">
      <alignment horizontal="center"/>
      <protection locked="0"/>
    </xf>
    <xf applyAlignment="1" applyBorder="1" applyFill="1" applyProtection="1" borderId="1" fillId="4" fontId="0" numFmtId="0" xfId="0">
      <alignment horizontal="center"/>
      <protection locked="0"/>
    </xf>
    <xf applyAlignment="1" applyBorder="1" applyFill="1" applyProtection="1" borderId="1" fillId="4" fontId="0" numFmtId="0" xfId="0">
      <alignment wrapText="1"/>
      <protection locked="0"/>
    </xf>
    <xf applyBorder="1" applyFill="1" applyProtection="1" borderId="1" fillId="4" fontId="0" numFmtId="0" xfId="0">
      <protection locked="0"/>
    </xf>
    <xf applyAlignment="1" applyBorder="1" applyFill="1" applyProtection="1" borderId="2" fillId="3" fontId="0" numFmtId="0" xfId="0">
      <alignment horizontal="center"/>
    </xf>
    <xf applyFont="1" borderId="0" fillId="0" fontId="5" numFmtId="0" xfId="0"/>
    <xf applyAlignment="1" applyBorder="1" applyFill="1" applyNumberFormat="1" applyProtection="1" borderId="2" fillId="3" fontId="0" numFmtId="3" xfId="0">
      <alignment horizontal="center"/>
    </xf>
    <xf applyAlignment="1" applyBorder="1" applyNumberFormat="1" borderId="1" fillId="0" fontId="0" numFmtId="3" xfId="0">
      <alignment horizontal="center"/>
    </xf>
    <xf applyAlignment="1" applyBorder="1" applyFill="1" applyNumberFormat="1" borderId="2" fillId="3" fontId="0" numFmtId="3" xfId="0">
      <alignment horizontal="center"/>
    </xf>
    <xf applyAlignment="1" applyBorder="1" applyFill="1" applyNumberFormat="1" borderId="1" fillId="3" fontId="0" numFmtId="3" xfId="0">
      <alignment horizontal="center"/>
    </xf>
    <xf applyAlignment="1" applyBorder="1" applyFill="1" applyNumberFormat="1" borderId="1" fillId="0" fontId="0" numFmtId="3" xfId="0">
      <alignment horizontal="center"/>
    </xf>
    <xf applyAlignment="1" applyBorder="1" applyFill="1" applyFont="1" applyNumberFormat="1" borderId="1" fillId="3" fontId="5" numFmtId="3" xfId="0">
      <alignment horizontal="center"/>
    </xf>
    <xf applyFill="1" applyFont="1" borderId="0" fillId="5" fontId="6" numFmtId="0" xfId="0"/>
    <xf applyAlignment="1" applyFont="1" applyNumberFormat="1" borderId="0" fillId="0" fontId="5" numFmtId="3" xfId="0">
      <alignment horizontal="center"/>
    </xf>
    <xf applyAlignment="1" applyBorder="1" applyFill="1" applyProtection="1" borderId="1" fillId="6" fontId="0" numFmtId="0" xfId="0">
      <alignment horizontal="center"/>
      <protection locked="0"/>
    </xf>
    <xf applyAlignment="1" applyBorder="1" applyFill="1" applyProtection="1" borderId="2" fillId="6" fontId="0" numFmtId="0" xfId="0">
      <alignment horizontal="center"/>
      <protection locked="0"/>
    </xf>
    <xf applyAlignment="1" applyBorder="1" applyFill="1" applyProtection="1" borderId="2" fillId="2" fontId="0" numFmtId="0" xfId="0">
      <alignment horizontal="center"/>
    </xf>
    <xf applyAlignment="1" applyBorder="1" applyFill="1" applyProtection="1" borderId="1" fillId="2" fontId="0" numFmtId="0" xfId="0">
      <alignment horizontal="center"/>
    </xf>
    <xf applyAlignment="1" applyBorder="1" applyFill="1" applyFont="1" borderId="3" fillId="7" fontId="7" numFmtId="0" xfId="0">
      <alignment horizontal="center" vertical="center" wrapText="1"/>
    </xf>
    <xf applyBorder="1" borderId="1" fillId="0" fontId="0" numFmtId="0" xfId="0"/>
    <xf applyAlignment="1" applyBorder="1" applyFill="1" applyFont="1" borderId="1" fillId="7" fontId="7" numFmtId="0" xfId="0">
      <alignment horizontal="center" vertical="center" wrapText="1"/>
    </xf>
    <xf applyAlignment="1" applyBorder="1" applyFont="1" borderId="1" fillId="0" fontId="8" numFmtId="0" xfId="0">
      <alignment horizontal="center" vertical="center" wrapText="1"/>
    </xf>
    <xf applyAlignment="1" applyBorder="1" applyNumberFormat="1" borderId="0" fillId="0" fontId="0" numFmtId="3" xfId="0">
      <alignment horizontal="center"/>
    </xf>
    <xf applyAlignment="1" applyBorder="1" applyFill="1" applyNumberFormat="1" borderId="0" fillId="0" fontId="0" numFmtId="3" xfId="0">
      <alignment horizontal="center"/>
    </xf>
    <xf applyAlignment="1" applyBorder="1" applyFill="1" applyNumberFormat="1" borderId="0" fillId="3" fontId="0" numFmtId="3" xfId="0">
      <alignment horizontal="center"/>
    </xf>
    <xf applyAlignment="1" applyBorder="1" applyFill="1" applyFont="1" applyNumberFormat="1" borderId="0" fillId="3" fontId="5" numFmtId="3" xfId="0">
      <alignment horizontal="center"/>
    </xf>
    <xf applyBorder="1" borderId="5" fillId="0" fontId="0" numFmtId="0" xfId="0"/>
    <xf applyAlignment="1" applyBorder="1" applyFill="1" applyFont="1" borderId="3" fillId="8" fontId="7" numFmtId="0" xfId="0">
      <alignment horizontal="center" vertical="center" wrapText="1"/>
    </xf>
    <xf applyAlignment="1" applyBorder="1" applyFill="1" applyFont="1" borderId="3" fillId="8" fontId="9" numFmtId="0" xfId="0">
      <alignment horizontal="center" vertical="center" wrapText="1"/>
    </xf>
    <xf applyAlignment="1" applyBorder="1" applyFill="1" applyFont="1" borderId="4" fillId="8" fontId="9" numFmtId="0" xfId="0">
      <alignment horizontal="center" vertical="center" wrapText="1"/>
    </xf>
    <xf applyBorder="1" applyFill="1" borderId="1" fillId="3" fontId="0" numFmtId="0" xfId="0"/>
    <xf applyBorder="1" applyFill="1" borderId="1" fillId="0" fontId="0" numFmtId="0" xfId="0"/>
    <xf applyAlignment="1" applyBorder="1" applyNumberFormat="1" borderId="5" fillId="0" fontId="0" numFmtId="3" xfId="0">
      <alignment horizontal="center"/>
    </xf>
    <xf applyBorder="1" borderId="2" fillId="0" fontId="0" numFmtId="0" xfId="0"/>
    <xf applyAlignment="1" applyBorder="1" applyFill="1" borderId="3" fillId="2" fontId="0" numFmtId="0" xfId="0">
      <alignment horizontal="center"/>
    </xf>
    <xf applyAlignment="1" applyBorder="1" applyFill="1" borderId="1" fillId="0" fontId="0" numFmtId="0" xfId="0">
      <alignment horizontal="center"/>
    </xf>
    <xf applyAlignment="1" applyBorder="1" applyFill="1" applyFont="1" borderId="0" fillId="3" fontId="5" numFmtId="0" xfId="0">
      <alignment wrapText="1"/>
    </xf>
    <xf applyAlignment="1" applyBorder="1" applyFill="1" applyFont="1" borderId="1" fillId="0" fontId="5" numFmtId="0" xfId="0">
      <alignment wrapText="1"/>
    </xf>
    <xf applyBorder="1" applyFont="1" borderId="8" fillId="0" fontId="5" numFmtId="0" xfId="0"/>
    <xf applyAlignment="1" applyBorder="1" applyFill="1" applyFont="1" borderId="1" fillId="0" fontId="0" numFmtId="0" xfId="0">
      <alignment wrapText="1"/>
    </xf>
    <xf applyAlignment="1" applyBorder="1" applyFill="1" applyFont="1" borderId="1" fillId="4" fontId="0" numFmtId="0" xfId="0">
      <alignment wrapText="1"/>
    </xf>
    <xf applyAlignment="1" applyBorder="1" applyFill="1" applyFont="1" borderId="1" fillId="0" fontId="0" numFmtId="0" xfId="0">
      <alignment horizontal="center" wrapText="1"/>
    </xf>
    <xf applyBorder="1" applyFill="1" borderId="9" fillId="9" fontId="0" numFmtId="0" xfId="0"/>
    <xf applyAlignment="1" applyBorder="1" applyFill="1" applyFont="1" borderId="5" fillId="3" fontId="5" numFmtId="0" xfId="0">
      <alignment wrapText="1"/>
    </xf>
    <xf applyAlignment="1" applyBorder="1" applyFill="1" applyFont="1" borderId="2" fillId="3" fontId="5" numFmtId="0" xfId="0">
      <alignment wrapText="1"/>
    </xf>
    <xf applyAlignment="1" applyBorder="1" applyFill="1" applyNumberFormat="1" borderId="5" fillId="3" fontId="0" numFmtId="3" xfId="0">
      <alignment horizontal="center"/>
    </xf>
    <xf applyBorder="1" applyFill="1" borderId="5" fillId="3" fontId="0" numFmtId="0" xfId="0"/>
    <xf applyBorder="1" applyFill="1" borderId="2" fillId="3" fontId="0" numFmtId="0" xfId="0"/>
    <xf applyAlignment="1" applyBorder="1" applyFill="1" applyProtection="1" borderId="3" fillId="4" fontId="0" numFmtId="0" xfId="0">
      <alignment wrapText="1"/>
      <protection locked="0"/>
    </xf>
    <xf applyAlignment="1" applyBorder="1" applyFill="1" applyProtection="1" borderId="6" fillId="4" fontId="0" numFmtId="0" xfId="0">
      <alignment wrapText="1"/>
      <protection locked="0"/>
    </xf>
    <xf applyAlignment="1" applyBorder="1" applyFill="1" borderId="6" fillId="2" fontId="0" numFmtId="0" xfId="0">
      <alignment horizontal="center"/>
    </xf>
    <xf applyAlignment="1" applyBorder="1" applyFill="1" applyProtection="1" borderId="4" fillId="4" fontId="0" numFmtId="0" xfId="0">
      <alignment wrapText="1"/>
      <protection locked="0"/>
    </xf>
    <xf applyAlignment="1" applyBorder="1" applyFill="1" borderId="4" fillId="2" fontId="0" numFmtId="0" xfId="0">
      <alignment horizontal="center"/>
    </xf>
    <xf applyAlignment="1" applyBorder="1" applyFill="1" applyNumberFormat="1" borderId="5" fillId="0" fontId="0" numFmtId="3" xfId="0">
      <alignment horizontal="center"/>
    </xf>
    <xf applyAlignment="1" applyBorder="1" applyFill="1" applyNumberFormat="1" applyProtection="1" borderId="11" fillId="3" fontId="0" numFmtId="3" xfId="0">
      <alignment horizontal="center"/>
    </xf>
    <xf applyAlignment="1" applyBorder="1" applyFill="1" applyNumberFormat="1" applyProtection="1" borderId="1" fillId="3" fontId="0" numFmtId="3" xfId="0">
      <alignment horizontal="center"/>
    </xf>
    <xf applyAlignment="1" applyBorder="1" applyFill="1" applyFont="1" applyProtection="1" borderId="1" fillId="4" fontId="0" numFmtId="0" xfId="0">
      <alignment wrapText="1"/>
      <protection locked="0"/>
    </xf>
    <xf applyAlignment="1" applyBorder="1" applyFont="1" applyNumberFormat="1" borderId="7" fillId="0" fontId="5" numFmtId="3" xfId="0">
      <alignment horizontal="center"/>
    </xf>
    <xf applyAlignment="1" applyBorder="1" applyFont="1" applyNumberFormat="1" borderId="0" fillId="0" fontId="5" numFmtId="3" xfId="0">
      <alignment horizontal="center"/>
    </xf>
    <xf applyAlignment="1" applyBorder="1" applyFont="1" applyNumberFormat="1" borderId="8" fillId="0" fontId="5" numFmtId="3" xfId="0">
      <alignment horizontal="center"/>
    </xf>
    <xf applyAlignment="1" applyBorder="1" applyFont="1" applyNumberFormat="1" borderId="10" fillId="0" fontId="5" numFmtId="3" xfId="0">
      <alignment horizontal="center"/>
    </xf>
    <xf applyAlignment="1" applyBorder="1" applyFont="1" applyNumberFormat="1" borderId="9" fillId="0" fontId="5" numFmtId="3" xfId="0">
      <alignment horizontal="center"/>
    </xf>
    <xf applyAlignment="1" applyBorder="1" applyFont="1" borderId="1" fillId="0" fontId="8" numFmtId="0" xfId="0">
      <alignment horizontal="center" vertical="center" wrapText="1"/>
    </xf>
    <xf applyAlignment="1" applyBorder="1" applyFont="1" borderId="5" fillId="0" fontId="8" numFmtId="0" xfId="0">
      <alignment horizontal="center" vertical="center" wrapText="1"/>
    </xf>
    <xf applyAlignment="1" applyBorder="1" applyFill="1" applyFont="1" applyNumberFormat="1" borderId="1" fillId="7" fontId="7" numFmtId="17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 filterMode="1">
    <pageSetUpPr fitToPage="1"/>
  </sheetPr>
  <dimension ref="A1:AC166"/>
  <sheetViews>
    <sheetView tabSelected="1" workbookViewId="0" zoomScale="85" zoomScaleNormal="85">
      <pane activePane="bottomRight" state="frozen" topLeftCell="C56" xSplit="2" ySplit="2"/>
      <selection activeCell="B1" pane="topRight" sqref="B1"/>
      <selection activeCell="A3" pane="bottomLeft" sqref="A3"/>
      <selection activeCell="AB57" pane="bottomRight" sqref="AB57"/>
    </sheetView>
  </sheetViews>
  <sheetFormatPr defaultRowHeight="15" x14ac:dyDescent="0.25"/>
  <cols>
    <col min="1" max="1" customWidth="true" hidden="true" width="27.85546875" collapsed="false"/>
    <col min="2" max="2" bestFit="true" customWidth="true" width="46.7109375" collapsed="false"/>
    <col min="3" max="3" customWidth="true" width="16.28515625" collapsed="false"/>
    <col min="4" max="8" customWidth="true" hidden="true" width="16.140625" collapsed="false"/>
    <col min="9" max="9" customWidth="true" hidden="true" width="9.42578125" collapsed="false"/>
    <col min="10" max="10" customWidth="true" hidden="true" width="17.42578125" collapsed="false"/>
    <col min="11" max="11" customWidth="true" hidden="true" width="16.140625" collapsed="false"/>
    <col min="12" max="12" customWidth="true" hidden="true" width="15.85546875" collapsed="false"/>
    <col min="13" max="13" customWidth="true" hidden="true" width="22.85546875" collapsed="false"/>
    <col min="14" max="14" customWidth="true" hidden="true" width="21.140625" collapsed="false"/>
    <col min="15" max="15" customWidth="true" hidden="true" width="8.7109375" collapsed="false"/>
    <col min="16" max="16" customWidth="true" width="17.28515625" collapsed="false"/>
    <col min="18" max="19" customWidth="true" width="15.7109375" collapsed="false"/>
    <col min="20" max="20" customWidth="true" width="35.7109375" collapsed="false"/>
    <col min="21" max="21" customWidth="true" width="20.85546875" collapsed="false"/>
    <col min="22" max="26" customWidth="true" hidden="true" width="0.0" collapsed="false"/>
    <col min="27" max="27" customWidth="true" hidden="true" width="1.140625" collapsed="false"/>
    <col min="28" max="28" customWidth="true" width="18.7109375" collapsed="false"/>
    <col min="29" max="29" customWidth="true" width="16.0" collapsed="false"/>
  </cols>
  <sheetData>
    <row customHeight="1" hidden="1" ht="47.25" r="1" spans="1:29" x14ac:dyDescent="0.25">
      <c r="B1" s="35" t="s">
        <v>131</v>
      </c>
      <c r="C1" s="35" t="s">
        <v>133</v>
      </c>
      <c r="D1" s="70" t="s">
        <v>0</v>
      </c>
      <c r="E1" s="70"/>
      <c r="F1" s="70"/>
      <c r="G1" s="70"/>
      <c r="H1" s="70"/>
      <c r="I1" s="70"/>
      <c r="J1" s="70"/>
      <c r="K1" s="70"/>
      <c r="L1" s="70"/>
      <c r="M1" s="70" t="s">
        <v>110</v>
      </c>
      <c r="N1" s="70" t="s">
        <v>1</v>
      </c>
      <c r="O1" s="70" t="s">
        <v>2</v>
      </c>
      <c r="P1" s="29"/>
      <c r="Q1" s="35" t="s">
        <v>117</v>
      </c>
      <c r="R1" s="28"/>
      <c r="S1" s="28"/>
      <c r="T1" s="35" t="s">
        <v>135</v>
      </c>
      <c r="U1" s="35" t="s">
        <v>130</v>
      </c>
      <c r="V1" s="72" t="s">
        <v>118</v>
      </c>
      <c r="W1" s="72"/>
      <c r="X1" s="72"/>
      <c r="Y1" s="72"/>
      <c r="Z1" s="72"/>
      <c r="AA1" s="72"/>
    </row>
    <row customHeight="1" ht="81" r="2" spans="1:29" x14ac:dyDescent="0.25">
      <c r="A2" s="70" t="s">
        <v>127</v>
      </c>
      <c r="B2" s="36" t="s">
        <v>137</v>
      </c>
      <c r="C2" s="36" t="s">
        <v>133</v>
      </c>
      <c r="D2" s="2" t="s">
        <v>26</v>
      </c>
      <c r="E2" s="2" t="s">
        <v>27</v>
      </c>
      <c r="F2" s="2" t="s">
        <v>28</v>
      </c>
      <c r="G2" s="2" t="s">
        <v>29</v>
      </c>
      <c r="H2" s="3" t="s">
        <v>30</v>
      </c>
      <c r="I2" s="3" t="s">
        <v>31</v>
      </c>
      <c r="J2" s="3" t="s">
        <v>32</v>
      </c>
      <c r="K2" s="3" t="s">
        <v>33</v>
      </c>
      <c r="L2" s="3" t="s">
        <v>34</v>
      </c>
      <c r="M2" s="70"/>
      <c r="N2" s="70"/>
      <c r="O2" s="70"/>
      <c r="P2" s="36" t="s">
        <v>132</v>
      </c>
      <c r="Q2" s="36" t="s">
        <v>117</v>
      </c>
      <c r="R2" s="36" t="s">
        <v>140</v>
      </c>
      <c r="S2" s="36" t="s">
        <v>134</v>
      </c>
      <c r="T2" s="36" t="s">
        <v>135</v>
      </c>
      <c r="U2" s="36" t="s">
        <v>136</v>
      </c>
      <c r="V2" s="26" t="s">
        <v>119</v>
      </c>
      <c r="W2" s="26" t="s">
        <v>120</v>
      </c>
      <c r="X2" s="26" t="s">
        <v>121</v>
      </c>
      <c r="Y2" s="26" t="s">
        <v>122</v>
      </c>
      <c r="Z2" s="26" t="s">
        <v>123</v>
      </c>
      <c r="AA2" s="26" t="s">
        <v>124</v>
      </c>
      <c r="AB2" s="37" t="s">
        <v>138</v>
      </c>
      <c r="AC2" s="37" t="s">
        <v>139</v>
      </c>
    </row>
    <row r="3" spans="1:29" x14ac:dyDescent="0.25">
      <c r="A3" s="71"/>
      <c r="B3" s="4" t="s">
        <v>171</v>
      </c>
      <c r="C3" s="5"/>
      <c r="D3" s="12">
        <f>(D4*$C$4)+(D5*$C$5)+(D6*$C$6)+(D7*$C$7)+(D8*$C$8)+(D9*$C$9)+(D10*$C$10)+(D11*$C$11)+(D12*$C$12)+(D13*$C$13)+(D14*$C$14)+(D15*$C$15)+(D16*$C$16)+(D17*$C$17)+(D18*$C$18)+(D19*$C$19)+(D20*$C$20)+(D21*$C$21)+(D22*$C$22)+(D23*$C$23)+(D24*$C$24)+(D25*$C$25)+(D26*$C$26)+(D27*$C$27)+(D28*$C$28)+(D29*$C$29)+(D32*$C$32)</f>
        <v>0</v>
      </c>
      <c r="E3" s="12">
        <f ref="E3:L3" si="0" t="shared">(E4*$C$4)+(E5*$C$5)+(E6*$C$6)+(E7*$C$7)+(E8*$C$8)+(E9*$C$9)+(E10*$C$10)+(E11*$C$11)+(E12*$C$12)+(E13*$C$13)+(E14*$C$14)+(E15*$C$15)+(E16*$C$16)+(E17*$C$17)+(E18*$C$18)+(E19*$C$19)+(E20*$C$20)+(E21*$C$21)+(E22*$C$22)+(E23*$C$23)+(E24*$C$24)+(E25*$C$25)+(E26*$C$26)+(E27*$C$27)+(E28*$C$28)+(E29*$C$29)+(E32*$C$32)</f>
        <v>0</v>
      </c>
      <c r="F3" s="12">
        <f si="0" t="shared"/>
        <v>56</v>
      </c>
      <c r="G3" s="12">
        <f si="0" t="shared"/>
        <v>296</v>
      </c>
      <c r="H3" s="12">
        <f si="0" t="shared"/>
        <v>0</v>
      </c>
      <c r="I3" s="12">
        <f si="0" t="shared"/>
        <v>0</v>
      </c>
      <c r="J3" s="12">
        <f si="0" t="shared"/>
        <v>0</v>
      </c>
      <c r="K3" s="12">
        <f si="0" t="shared"/>
        <v>0</v>
      </c>
      <c r="L3" s="12">
        <f si="0" t="shared"/>
        <v>0</v>
      </c>
      <c r="M3" s="14">
        <f>SUM(M4:M32)</f>
        <v>352</v>
      </c>
      <c r="N3" s="14" t="s">
        <v>111</v>
      </c>
      <c r="O3" s="62">
        <f>SUM(O4:O32)</f>
        <v>114048</v>
      </c>
      <c r="P3" s="63"/>
      <c r="Q3" s="38"/>
      <c r="R3" s="38"/>
      <c r="S3" s="38"/>
      <c r="T3" s="38"/>
      <c r="U3" s="38" t="s">
        <v>125</v>
      </c>
      <c r="V3" s="41"/>
      <c r="W3" s="27"/>
      <c r="X3" s="27"/>
      <c r="Y3" s="27"/>
      <c r="Z3" s="27"/>
      <c r="AA3" s="34"/>
      <c r="AB3" s="38"/>
      <c r="AC3" s="38">
        <f>SUM(AB4:AB32)</f>
        <v>0</v>
      </c>
    </row>
    <row r="4" spans="1:29" x14ac:dyDescent="0.25">
      <c r="B4" s="10" t="s">
        <v>141</v>
      </c>
      <c r="C4" s="1">
        <v>8</v>
      </c>
      <c r="D4" s="24">
        <v>0</v>
      </c>
      <c r="E4" s="25">
        <v>0</v>
      </c>
      <c r="F4" s="22">
        <v>0</v>
      </c>
      <c r="G4" s="9">
        <v>8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15">
        <f ref="M4:M32" si="1" t="shared">SUM(D4:L4)*C4</f>
        <v>64</v>
      </c>
      <c r="N4" s="15">
        <v>324</v>
      </c>
      <c r="O4" s="40">
        <f>M4*N4</f>
        <v>20736</v>
      </c>
      <c r="P4" s="15">
        <v>33</v>
      </c>
      <c r="Q4" s="27">
        <v>4</v>
      </c>
      <c r="R4" s="27">
        <v>8</v>
      </c>
      <c r="S4" s="27"/>
      <c r="T4" s="27"/>
      <c r="U4" s="27" t="s">
        <v>125</v>
      </c>
      <c r="V4" s="41"/>
      <c r="W4" s="27"/>
      <c r="X4" s="27"/>
      <c r="Y4" s="27"/>
      <c r="Z4" s="27"/>
      <c r="AA4" s="34"/>
      <c r="AB4" s="27"/>
      <c r="AC4" s="27"/>
    </row>
    <row hidden="1" r="5" spans="1:29" x14ac:dyDescent="0.25">
      <c r="B5" s="59" t="s">
        <v>3</v>
      </c>
      <c r="C5" s="60">
        <v>16</v>
      </c>
      <c r="D5" s="24">
        <v>0</v>
      </c>
      <c r="E5" s="25">
        <v>0</v>
      </c>
      <c r="F5" s="22">
        <v>0</v>
      </c>
      <c r="G5" s="9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15">
        <f si="1" t="shared"/>
        <v>0</v>
      </c>
      <c r="N5" s="15">
        <v>324</v>
      </c>
      <c r="O5" s="15">
        <f ref="O5:O32" si="2" t="shared">M5*N5</f>
        <v>0</v>
      </c>
      <c r="P5" s="30"/>
    </row>
    <row r="6" spans="1:29" x14ac:dyDescent="0.25">
      <c r="B6" s="10" t="s">
        <v>37</v>
      </c>
      <c r="C6" s="1">
        <v>16</v>
      </c>
      <c r="D6" s="24">
        <v>0</v>
      </c>
      <c r="E6" s="25">
        <v>0</v>
      </c>
      <c r="F6" s="22">
        <v>0</v>
      </c>
      <c r="G6" s="9">
        <v>8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15">
        <f si="1" t="shared"/>
        <v>128</v>
      </c>
      <c r="N6" s="15">
        <v>324</v>
      </c>
      <c r="O6" s="40">
        <f si="2" t="shared"/>
        <v>41472</v>
      </c>
      <c r="P6" s="15">
        <v>33</v>
      </c>
      <c r="Q6" s="27">
        <v>4</v>
      </c>
      <c r="R6" s="27">
        <v>16</v>
      </c>
      <c r="S6" s="27"/>
      <c r="T6" s="27"/>
      <c r="U6" s="27" t="s">
        <v>125</v>
      </c>
      <c r="V6" s="41"/>
      <c r="W6" s="27"/>
      <c r="X6" s="27"/>
      <c r="Y6" s="27"/>
      <c r="Z6" s="27"/>
      <c r="AA6" s="34"/>
      <c r="AB6" s="27"/>
      <c r="AC6" s="27"/>
    </row>
    <row r="7" spans="1:29" x14ac:dyDescent="0.25">
      <c r="B7" s="10" t="s">
        <v>142</v>
      </c>
      <c r="C7" s="1">
        <v>8</v>
      </c>
      <c r="D7" s="24">
        <v>0</v>
      </c>
      <c r="E7" s="25">
        <v>0</v>
      </c>
      <c r="F7" s="22">
        <v>0</v>
      </c>
      <c r="G7" s="9">
        <v>10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15">
        <f si="1" t="shared"/>
        <v>80</v>
      </c>
      <c r="N7" s="15">
        <v>324</v>
      </c>
      <c r="O7" s="40">
        <f si="2" t="shared"/>
        <v>25920</v>
      </c>
      <c r="P7" s="15">
        <v>33</v>
      </c>
      <c r="Q7" s="27">
        <v>4</v>
      </c>
      <c r="R7" s="27">
        <v>8</v>
      </c>
      <c r="S7" s="27"/>
      <c r="T7" s="27"/>
      <c r="U7" s="27" t="s">
        <v>125</v>
      </c>
      <c r="V7" s="41"/>
      <c r="W7" s="27"/>
      <c r="X7" s="27"/>
      <c r="Y7" s="27"/>
      <c r="Z7" s="27"/>
      <c r="AA7" s="34"/>
      <c r="AB7" s="27"/>
      <c r="AC7" s="27"/>
    </row>
    <row hidden="1" r="8" spans="1:29" x14ac:dyDescent="0.25">
      <c r="B8" s="57" t="s">
        <v>4</v>
      </c>
      <c r="C8" s="58">
        <v>24</v>
      </c>
      <c r="D8" s="24">
        <v>0</v>
      </c>
      <c r="E8" s="25">
        <v>0</v>
      </c>
      <c r="F8" s="22">
        <v>0</v>
      </c>
      <c r="G8" s="9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15">
        <f si="1" t="shared"/>
        <v>0</v>
      </c>
      <c r="N8" s="15">
        <v>324</v>
      </c>
      <c r="O8" s="15">
        <f si="2" t="shared"/>
        <v>0</v>
      </c>
      <c r="P8" s="30"/>
    </row>
    <row hidden="1" r="9" spans="1:29" x14ac:dyDescent="0.25">
      <c r="B9" s="10" t="s">
        <v>5</v>
      </c>
      <c r="C9" s="1">
        <v>16</v>
      </c>
      <c r="D9" s="24">
        <v>0</v>
      </c>
      <c r="E9" s="25">
        <v>0</v>
      </c>
      <c r="F9" s="22">
        <v>0</v>
      </c>
      <c r="G9" s="9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15">
        <f si="1" t="shared"/>
        <v>0</v>
      </c>
      <c r="N9" s="15">
        <v>324</v>
      </c>
      <c r="O9" s="15">
        <f si="2" t="shared"/>
        <v>0</v>
      </c>
      <c r="P9" s="30"/>
    </row>
    <row hidden="1" r="10" spans="1:29" x14ac:dyDescent="0.25">
      <c r="B10" s="10" t="s">
        <v>6</v>
      </c>
      <c r="C10" s="1">
        <v>16</v>
      </c>
      <c r="D10" s="24">
        <v>0</v>
      </c>
      <c r="E10" s="25">
        <v>0</v>
      </c>
      <c r="F10" s="22">
        <v>0</v>
      </c>
      <c r="G10" s="9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15">
        <f si="1" t="shared"/>
        <v>0</v>
      </c>
      <c r="N10" s="15">
        <v>324</v>
      </c>
      <c r="O10" s="15">
        <f si="2" t="shared"/>
        <v>0</v>
      </c>
      <c r="P10" s="30"/>
    </row>
    <row hidden="1" r="11" spans="1:29" x14ac:dyDescent="0.25">
      <c r="B11" s="10" t="s">
        <v>7</v>
      </c>
      <c r="C11" s="1">
        <v>8</v>
      </c>
      <c r="D11" s="24">
        <v>0</v>
      </c>
      <c r="E11" s="25">
        <v>0</v>
      </c>
      <c r="F11" s="22">
        <v>0</v>
      </c>
      <c r="G11" s="9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15">
        <f si="1" t="shared"/>
        <v>0</v>
      </c>
      <c r="N11" s="15">
        <v>324</v>
      </c>
      <c r="O11" s="15">
        <f si="2" t="shared"/>
        <v>0</v>
      </c>
      <c r="P11" s="30"/>
    </row>
    <row hidden="1" r="12" spans="1:29" x14ac:dyDescent="0.25">
      <c r="B12" s="10" t="s">
        <v>8</v>
      </c>
      <c r="C12" s="1">
        <v>16</v>
      </c>
      <c r="D12" s="24">
        <v>0</v>
      </c>
      <c r="E12" s="25">
        <v>0</v>
      </c>
      <c r="F12" s="22">
        <v>0</v>
      </c>
      <c r="G12" s="9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15">
        <f si="1" t="shared"/>
        <v>0</v>
      </c>
      <c r="N12" s="15">
        <v>324</v>
      </c>
      <c r="O12" s="15">
        <f si="2" t="shared"/>
        <v>0</v>
      </c>
      <c r="P12" s="30"/>
    </row>
    <row hidden="1" r="13" spans="1:29" x14ac:dyDescent="0.25">
      <c r="B13" s="10" t="s">
        <v>9</v>
      </c>
      <c r="C13" s="1">
        <v>16</v>
      </c>
      <c r="D13" s="24">
        <v>0</v>
      </c>
      <c r="E13" s="25">
        <v>0</v>
      </c>
      <c r="F13" s="22">
        <v>0</v>
      </c>
      <c r="G13" s="9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15">
        <f si="1" t="shared"/>
        <v>0</v>
      </c>
      <c r="N13" s="15">
        <v>324</v>
      </c>
      <c r="O13" s="15">
        <f si="2" t="shared"/>
        <v>0</v>
      </c>
      <c r="P13" s="30"/>
    </row>
    <row hidden="1" r="14" spans="1:29" x14ac:dyDescent="0.25">
      <c r="B14" s="10" t="s">
        <v>10</v>
      </c>
      <c r="C14" s="1">
        <v>16</v>
      </c>
      <c r="D14" s="24">
        <v>0</v>
      </c>
      <c r="E14" s="25">
        <v>0</v>
      </c>
      <c r="F14" s="22">
        <v>0</v>
      </c>
      <c r="G14" s="9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15">
        <f si="1" t="shared"/>
        <v>0</v>
      </c>
      <c r="N14" s="15">
        <v>324</v>
      </c>
      <c r="O14" s="15">
        <f si="2" t="shared"/>
        <v>0</v>
      </c>
      <c r="P14" s="30"/>
    </row>
    <row hidden="1" r="15" spans="1:29" x14ac:dyDescent="0.25">
      <c r="B15" s="10" t="s">
        <v>11</v>
      </c>
      <c r="C15" s="1">
        <v>16</v>
      </c>
      <c r="D15" s="24">
        <v>0</v>
      </c>
      <c r="E15" s="25">
        <v>0</v>
      </c>
      <c r="F15" s="22">
        <v>0</v>
      </c>
      <c r="G15" s="9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15">
        <f si="1" t="shared"/>
        <v>0</v>
      </c>
      <c r="N15" s="15">
        <v>324</v>
      </c>
      <c r="O15" s="15">
        <f si="2" t="shared"/>
        <v>0</v>
      </c>
      <c r="P15" s="30"/>
    </row>
    <row hidden="1" r="16" spans="1:29" x14ac:dyDescent="0.25">
      <c r="B16" s="10" t="s">
        <v>12</v>
      </c>
      <c r="C16" s="1">
        <v>16</v>
      </c>
      <c r="D16" s="24">
        <v>0</v>
      </c>
      <c r="E16" s="25">
        <v>0</v>
      </c>
      <c r="F16" s="22">
        <v>0</v>
      </c>
      <c r="G16" s="9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15">
        <f si="1" t="shared"/>
        <v>0</v>
      </c>
      <c r="N16" s="15">
        <v>324</v>
      </c>
      <c r="O16" s="15">
        <f si="2" t="shared"/>
        <v>0</v>
      </c>
      <c r="P16" s="30"/>
    </row>
    <row hidden="1" r="17" spans="2:29" x14ac:dyDescent="0.25">
      <c r="B17" s="10" t="s">
        <v>13</v>
      </c>
      <c r="C17" s="1">
        <v>24</v>
      </c>
      <c r="D17" s="24">
        <v>0</v>
      </c>
      <c r="E17" s="25">
        <v>0</v>
      </c>
      <c r="F17" s="22">
        <v>0</v>
      </c>
      <c r="G17" s="9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15">
        <f si="1" t="shared"/>
        <v>0</v>
      </c>
      <c r="N17" s="15">
        <v>324</v>
      </c>
      <c r="O17" s="15">
        <f si="2" t="shared"/>
        <v>0</v>
      </c>
      <c r="P17" s="30"/>
    </row>
    <row hidden="1" r="18" spans="2:29" x14ac:dyDescent="0.25">
      <c r="B18" s="10" t="s">
        <v>14</v>
      </c>
      <c r="C18" s="1">
        <v>24</v>
      </c>
      <c r="D18" s="24">
        <v>0</v>
      </c>
      <c r="E18" s="25">
        <v>0</v>
      </c>
      <c r="F18" s="22">
        <v>0</v>
      </c>
      <c r="G18" s="9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15">
        <f si="1" t="shared"/>
        <v>0</v>
      </c>
      <c r="N18" s="15">
        <v>324</v>
      </c>
      <c r="O18" s="15">
        <f si="2" t="shared"/>
        <v>0</v>
      </c>
      <c r="P18" s="30"/>
    </row>
    <row hidden="1" r="19" spans="2:29" x14ac:dyDescent="0.25">
      <c r="B19" s="10" t="s">
        <v>15</v>
      </c>
      <c r="C19" s="1">
        <v>8</v>
      </c>
      <c r="D19" s="24">
        <v>0</v>
      </c>
      <c r="E19" s="25">
        <v>0</v>
      </c>
      <c r="F19" s="22">
        <v>0</v>
      </c>
      <c r="G19" s="9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15">
        <f si="1" t="shared"/>
        <v>0</v>
      </c>
      <c r="N19" s="15">
        <v>324</v>
      </c>
      <c r="O19" s="15">
        <f si="2" t="shared"/>
        <v>0</v>
      </c>
      <c r="P19" s="30"/>
    </row>
    <row hidden="1" r="20" spans="2:29" x14ac:dyDescent="0.25">
      <c r="B20" s="10" t="s">
        <v>16</v>
      </c>
      <c r="C20" s="1">
        <v>24</v>
      </c>
      <c r="D20" s="24">
        <v>0</v>
      </c>
      <c r="E20" s="25">
        <v>0</v>
      </c>
      <c r="F20" s="22">
        <v>0</v>
      </c>
      <c r="G20" s="9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15">
        <f si="1" t="shared"/>
        <v>0</v>
      </c>
      <c r="N20" s="15">
        <v>324</v>
      </c>
      <c r="O20" s="15">
        <f si="2" t="shared"/>
        <v>0</v>
      </c>
      <c r="P20" s="30"/>
    </row>
    <row hidden="1" r="21" spans="2:29" x14ac:dyDescent="0.25">
      <c r="B21" s="10" t="s">
        <v>17</v>
      </c>
      <c r="C21" s="1">
        <v>16</v>
      </c>
      <c r="D21" s="24">
        <v>0</v>
      </c>
      <c r="E21" s="25">
        <v>0</v>
      </c>
      <c r="F21" s="22">
        <v>0</v>
      </c>
      <c r="G21" s="9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15">
        <f si="1" t="shared"/>
        <v>0</v>
      </c>
      <c r="N21" s="15">
        <v>324</v>
      </c>
      <c r="O21" s="15">
        <f si="2" t="shared"/>
        <v>0</v>
      </c>
      <c r="P21" s="30"/>
    </row>
    <row hidden="1" r="22" spans="2:29" x14ac:dyDescent="0.25">
      <c r="B22" s="10" t="s">
        <v>18</v>
      </c>
      <c r="C22" s="1">
        <v>16</v>
      </c>
      <c r="D22" s="24">
        <v>0</v>
      </c>
      <c r="E22" s="25">
        <v>0</v>
      </c>
      <c r="F22" s="22">
        <v>0</v>
      </c>
      <c r="G22" s="9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15">
        <f si="1" t="shared"/>
        <v>0</v>
      </c>
      <c r="N22" s="15">
        <v>324</v>
      </c>
      <c r="O22" s="15">
        <f si="2" t="shared"/>
        <v>0</v>
      </c>
      <c r="P22" s="30"/>
    </row>
    <row hidden="1" r="23" spans="2:29" x14ac:dyDescent="0.25">
      <c r="B23" s="10" t="s">
        <v>19</v>
      </c>
      <c r="C23" s="1">
        <v>16</v>
      </c>
      <c r="D23" s="24">
        <v>0</v>
      </c>
      <c r="E23" s="25">
        <v>0</v>
      </c>
      <c r="F23" s="22">
        <v>0</v>
      </c>
      <c r="G23" s="9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15">
        <f si="1" t="shared"/>
        <v>0</v>
      </c>
      <c r="N23" s="15">
        <v>324</v>
      </c>
      <c r="O23" s="15">
        <f si="2" t="shared"/>
        <v>0</v>
      </c>
      <c r="P23" s="30"/>
    </row>
    <row hidden="1" r="24" spans="2:29" x14ac:dyDescent="0.25">
      <c r="B24" s="10" t="s">
        <v>20</v>
      </c>
      <c r="C24" s="1">
        <v>16</v>
      </c>
      <c r="D24" s="24">
        <v>0</v>
      </c>
      <c r="E24" s="25">
        <v>0</v>
      </c>
      <c r="F24" s="22">
        <v>0</v>
      </c>
      <c r="G24" s="9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15">
        <f si="1" t="shared"/>
        <v>0</v>
      </c>
      <c r="N24" s="15">
        <v>324</v>
      </c>
      <c r="O24" s="15">
        <f si="2" t="shared"/>
        <v>0</v>
      </c>
      <c r="P24" s="30"/>
    </row>
    <row hidden="1" r="25" spans="2:29" x14ac:dyDescent="0.25">
      <c r="B25" s="10" t="s">
        <v>21</v>
      </c>
      <c r="C25" s="1">
        <v>8</v>
      </c>
      <c r="D25" s="24">
        <v>0</v>
      </c>
      <c r="E25" s="25">
        <v>0</v>
      </c>
      <c r="F25" s="22">
        <v>0</v>
      </c>
      <c r="G25" s="9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15">
        <f si="1" t="shared"/>
        <v>0</v>
      </c>
      <c r="N25" s="15">
        <v>324</v>
      </c>
      <c r="O25" s="15">
        <f si="2" t="shared"/>
        <v>0</v>
      </c>
      <c r="P25" s="30"/>
    </row>
    <row hidden="1" r="26" spans="2:29" x14ac:dyDescent="0.25">
      <c r="B26" s="10" t="s">
        <v>22</v>
      </c>
      <c r="C26" s="1">
        <v>21</v>
      </c>
      <c r="D26" s="24">
        <v>0</v>
      </c>
      <c r="E26" s="25">
        <v>0</v>
      </c>
      <c r="F26" s="22">
        <v>0</v>
      </c>
      <c r="G26" s="9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15">
        <f si="1" t="shared"/>
        <v>0</v>
      </c>
      <c r="N26" s="15">
        <v>324</v>
      </c>
      <c r="O26" s="15">
        <f si="2" t="shared"/>
        <v>0</v>
      </c>
      <c r="P26" s="30"/>
    </row>
    <row hidden="1" r="27" spans="2:29" x14ac:dyDescent="0.25">
      <c r="B27" s="10" t="s">
        <v>23</v>
      </c>
      <c r="C27" s="1">
        <v>16</v>
      </c>
      <c r="D27" s="24">
        <v>0</v>
      </c>
      <c r="E27" s="25">
        <v>0</v>
      </c>
      <c r="F27" s="22">
        <v>0</v>
      </c>
      <c r="G27" s="9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15">
        <f si="1" t="shared"/>
        <v>0</v>
      </c>
      <c r="N27" s="15">
        <v>324</v>
      </c>
      <c r="O27" s="15">
        <f si="2" t="shared"/>
        <v>0</v>
      </c>
      <c r="P27" s="30"/>
    </row>
    <row hidden="1" r="28" spans="2:29" x14ac:dyDescent="0.25">
      <c r="B28" s="10" t="s">
        <v>24</v>
      </c>
      <c r="C28" s="1">
        <v>8</v>
      </c>
      <c r="D28" s="24">
        <v>0</v>
      </c>
      <c r="E28" s="25">
        <v>0</v>
      </c>
      <c r="F28" s="22">
        <v>0</v>
      </c>
      <c r="G28" s="9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15">
        <f si="1" t="shared"/>
        <v>0</v>
      </c>
      <c r="N28" s="15">
        <v>324</v>
      </c>
      <c r="O28" s="15">
        <f si="2" t="shared"/>
        <v>0</v>
      </c>
      <c r="P28" s="30"/>
    </row>
    <row hidden="1" r="29" spans="2:29" x14ac:dyDescent="0.25">
      <c r="B29" s="56" t="s">
        <v>25</v>
      </c>
      <c r="C29" s="42">
        <v>21</v>
      </c>
      <c r="D29" s="24">
        <v>0</v>
      </c>
      <c r="E29" s="25">
        <v>0</v>
      </c>
      <c r="F29" s="22">
        <v>0</v>
      </c>
      <c r="G29" s="9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15">
        <f si="1" t="shared"/>
        <v>0</v>
      </c>
      <c r="N29" s="15">
        <v>324</v>
      </c>
      <c r="O29" s="15">
        <f si="2" t="shared"/>
        <v>0</v>
      </c>
      <c r="P29" s="30"/>
    </row>
    <row r="30" spans="2:29" x14ac:dyDescent="0.25">
      <c r="B30" s="10" t="s">
        <v>143</v>
      </c>
      <c r="C30" s="1">
        <v>8</v>
      </c>
      <c r="D30" s="24"/>
      <c r="E30" s="25"/>
      <c r="F30" s="22"/>
      <c r="G30" s="9"/>
      <c r="H30" s="22"/>
      <c r="I30" s="22"/>
      <c r="J30" s="22"/>
      <c r="K30" s="22"/>
      <c r="L30" s="22"/>
      <c r="M30" s="15"/>
      <c r="N30" s="15"/>
      <c r="O30" s="40"/>
      <c r="P30" s="15">
        <v>33</v>
      </c>
      <c r="Q30" s="27">
        <v>4</v>
      </c>
      <c r="R30" s="27">
        <v>8</v>
      </c>
      <c r="S30" s="27"/>
      <c r="T30" s="27"/>
      <c r="U30" s="27" t="s">
        <v>125</v>
      </c>
      <c r="AB30" s="27"/>
      <c r="AC30" s="27"/>
    </row>
    <row r="31" spans="2:29" x14ac:dyDescent="0.25">
      <c r="B31" s="10" t="s">
        <v>45</v>
      </c>
      <c r="C31" s="1">
        <v>8</v>
      </c>
      <c r="D31" s="24"/>
      <c r="E31" s="25"/>
      <c r="F31" s="22"/>
      <c r="G31" s="9"/>
      <c r="H31" s="22"/>
      <c r="I31" s="22"/>
      <c r="J31" s="22"/>
      <c r="K31" s="22"/>
      <c r="L31" s="22"/>
      <c r="M31" s="15"/>
      <c r="N31" s="15"/>
      <c r="O31" s="40"/>
      <c r="P31" s="15">
        <v>33</v>
      </c>
      <c r="Q31" s="27">
        <v>4</v>
      </c>
      <c r="R31" s="27">
        <v>8</v>
      </c>
      <c r="S31" s="27"/>
      <c r="T31" s="27"/>
      <c r="U31" s="27" t="s">
        <v>125</v>
      </c>
      <c r="AB31" s="27"/>
      <c r="AC31" s="27"/>
    </row>
    <row r="32" spans="2:29" x14ac:dyDescent="0.25">
      <c r="B32" s="10" t="s">
        <v>40</v>
      </c>
      <c r="C32" s="1">
        <v>8</v>
      </c>
      <c r="D32" s="24">
        <v>0</v>
      </c>
      <c r="E32" s="25">
        <v>0</v>
      </c>
      <c r="F32" s="22">
        <v>7</v>
      </c>
      <c r="G32" s="9">
        <v>3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15">
        <f si="1" t="shared"/>
        <v>80</v>
      </c>
      <c r="N32" s="15">
        <v>324</v>
      </c>
      <c r="O32" s="40">
        <f si="2" t="shared"/>
        <v>25920</v>
      </c>
      <c r="P32" s="15">
        <v>33</v>
      </c>
      <c r="Q32" s="27">
        <v>4</v>
      </c>
      <c r="R32" s="27">
        <v>8</v>
      </c>
      <c r="S32" s="27"/>
      <c r="T32" s="27"/>
      <c r="U32" s="27" t="s">
        <v>125</v>
      </c>
      <c r="V32" s="41"/>
      <c r="W32" s="27"/>
      <c r="X32" s="27"/>
      <c r="Y32" s="27"/>
      <c r="Z32" s="27"/>
      <c r="AA32" s="34"/>
      <c r="AB32" s="27"/>
      <c r="AC32" s="27"/>
    </row>
    <row r="33" spans="1:29" x14ac:dyDescent="0.25">
      <c r="B33" s="4" t="s">
        <v>172</v>
      </c>
      <c r="C33" s="5"/>
      <c r="D33" s="6" t="e">
        <f>(D34*$C$34)+(D35*$C$35)+(#REF!*#REF!)+(D36*$C$36)+(D37*$C$37)+(#REF!*#REF!)+(#REF!*#REF!)+(#REF!*#REF!)+(#REF!*#REF!)+(#REF!*#REF!)+(#REF!*#REF!)+(#REF!*#REF!)+(#REF!*#REF!)+(#REF!*#REF!)+(D38*$C$38)+(D39*$C$39)+(#REF!*#REF!)+(D40*$C$40)+(D41*$C$41)+(#REF!*#REF!)+(D42*$C$42)+(D43*$C$43)+(#REF!*#REF!)+(#REF!*#REF!)+(#REF!*#REF!)+(D44*$C$44)+(#REF!*#REF!)+(D45*$C$45)+(#REF!*#REF!)+(#REF!*#REF!)+(D46*$C$46)+(D47*$C$47)+(D48*$C$48)+(D49*$C$49)+(D50*$C$50)+(D51*$C$51)</f>
        <v>#REF!</v>
      </c>
      <c r="E33" s="6" t="e">
        <f>(E34*$C$34)+(E35*$C$35)+(#REF!*#REF!)+(E36*$C$36)+(E37*$C$37)+(#REF!*#REF!)+(#REF!*#REF!)+(#REF!*#REF!)+(#REF!*#REF!)+(#REF!*#REF!)+(#REF!*#REF!)+(#REF!*#REF!)+(#REF!*#REF!)+(#REF!*#REF!)+(E38*$C$38)+(E39*$C$39)+(#REF!*#REF!)+(E40*$C$40)+(E41*$C$41)+(#REF!*#REF!)+(E42*$C$42)+(E43*$C$43)+(#REF!*#REF!)+(#REF!*#REF!)+(#REF!*#REF!)+(E44*$C$44)+(#REF!*#REF!)+(E45*$C$45)+(#REF!*#REF!)+(#REF!*#REF!)+(E46*$C$46)+(E47*$C$47)+(E48*$C$48)+(E49*$C$49)+(E50*$C$50)+(E51*$C$51)</f>
        <v>#REF!</v>
      </c>
      <c r="F33" s="6" t="e">
        <f>(F34*$C$34)+(F35*$C$35)+(#REF!*#REF!)+(F36*$C$36)+(F37*$C$37)+(#REF!*#REF!)+(#REF!*#REF!)+(#REF!*#REF!)+(#REF!*#REF!)+(#REF!*#REF!)+(#REF!*#REF!)+(#REF!*#REF!)+(#REF!*#REF!)+(#REF!*#REF!)+(F38*$C$38)+(F39*$C$39)+(#REF!*#REF!)+(F40*$C$40)+(F41*$C$41)+(#REF!*#REF!)+(F42*$C$42)+(F43*$C$43)+(#REF!*#REF!)+(#REF!*#REF!)+(#REF!*#REF!)+(F44*$C$44)+(#REF!*#REF!)+(F45*$C$45)+(#REF!*#REF!)+(#REF!*#REF!)+(F46*$C$46)+(F47*$C$47)+(F48*$C$48)+(F49*$C$49)+(F50*$C$50)+(F51*$C$51)</f>
        <v>#REF!</v>
      </c>
      <c r="G33" s="6" t="e">
        <f>(G34*$C$34)+(G35*$C$35)+(#REF!*#REF!)+(G36*$C$36)+(G37*$C$37)+(#REF!*#REF!)+(#REF!*#REF!)+(#REF!*#REF!)+(#REF!*#REF!)+(#REF!*#REF!)+(#REF!*#REF!)+(#REF!*#REF!)+(#REF!*#REF!)+(#REF!*#REF!)+(G38*$C$38)+(G39*$C$39)+(#REF!*#REF!)+(G40*$C$40)+(G41*$C$41)+(#REF!*#REF!)+(G42*$C$42)+(G43*$C$43)+(#REF!*#REF!)+(#REF!*#REF!)+(#REF!*#REF!)+(G44*$C$44)+(#REF!*#REF!)+(G45*$C$45)+(#REF!*#REF!)+(#REF!*#REF!)+(G46*$C$46)+(G47*$C$47)+(G48*$C$48)+(G49*$C$49)+(G50*$C$50)+(G51*$C$51)</f>
        <v>#REF!</v>
      </c>
      <c r="H33" s="6" t="e">
        <f>(H34*$C$34)+(H35*$C$35)+(#REF!*#REF!)+(H36*$C$36)+(H37*$C$37)+(#REF!*#REF!)+(#REF!*#REF!)+(#REF!*#REF!)+(#REF!*#REF!)+(#REF!*#REF!)+(#REF!*#REF!)+(#REF!*#REF!)+(#REF!*#REF!)+(#REF!*#REF!)+(H38*$C$38)+(H39*$C$39)+(#REF!*#REF!)+(H40*$C$40)+(H41*$C$41)+(#REF!*#REF!)+(H42*$C$42)+(H43*$C$43)+(#REF!*#REF!)+(#REF!*#REF!)+(#REF!*#REF!)+(H44*$C$44)+(#REF!*#REF!)+(H45*$C$45)+(#REF!*#REF!)+(#REF!*#REF!)+(H46*$C$46)+(H47*$C$47)+(H48*$C$48)+(H49*$C$49)+(H50*$C$50)+(H51*$C$51)</f>
        <v>#REF!</v>
      </c>
      <c r="I33" s="6" t="e">
        <f>(I34*$C$34)+(I35*$C$35)+(#REF!*#REF!)+(I36*$C$36)+(I37*$C$37)+(#REF!*#REF!)+(#REF!*#REF!)+(#REF!*#REF!)+(#REF!*#REF!)+(#REF!*#REF!)+(#REF!*#REF!)+(#REF!*#REF!)+(#REF!*#REF!)+(#REF!*#REF!)+(I38*$C$38)+(I39*$C$39)+(#REF!*#REF!)+(I40*$C$40)+(I41*$C$41)+(#REF!*#REF!)+(I42*$C$42)+(I43*$C$43)+(#REF!*#REF!)+(#REF!*#REF!)+(#REF!*#REF!)+(I44*$C$44)+(#REF!*#REF!)+(I45*$C$45)+(#REF!*#REF!)+(#REF!*#REF!)+(I46*$C$46)+(I47*$C$47)+(I48*$C$48)+(I49*$C$49)+(I50*$C$50)+(I51*$C$51)</f>
        <v>#REF!</v>
      </c>
      <c r="J33" s="6" t="e">
        <f>(J34*$C$34)+(J35*$C$35)+(#REF!*#REF!)+(J36*$C$36)+(J37*$C$37)+(#REF!*#REF!)+(#REF!*#REF!)+(#REF!*#REF!)+(#REF!*#REF!)+(#REF!*#REF!)+(#REF!*#REF!)+(#REF!*#REF!)+(#REF!*#REF!)+(#REF!*#REF!)+(J38*$C$38)+(J39*$C$39)+(#REF!*#REF!)+(J40*$C$40)+(J41*$C$41)+(#REF!*#REF!)+(J42*$C$42)+(J43*$C$43)+(#REF!*#REF!)+(#REF!*#REF!)+(#REF!*#REF!)+(J44*$C$44)+(#REF!*#REF!)+(J45*$C$45)+(#REF!*#REF!)+(#REF!*#REF!)+(J46*$C$46)+(J47*$C$47)+(J48*$C$48)+(J49*$C$49)+(J50*$C$50)+(J51*$C$51)</f>
        <v>#REF!</v>
      </c>
      <c r="K33" s="6" t="e">
        <f>(K34*$C$34)+(K35*$C$35)+(#REF!*#REF!)+(K36*$C$36)+(K37*$C$37)+(#REF!*#REF!)+(#REF!*#REF!)+(#REF!*#REF!)+(#REF!*#REF!)+(#REF!*#REF!)+(#REF!*#REF!)+(#REF!*#REF!)+(#REF!*#REF!)+(#REF!*#REF!)+(K38*$C$38)+(K39*$C$39)+(#REF!*#REF!)+(K40*$C$40)+(K41*$C$41)+(#REF!*#REF!)+(K42*$C$42)+(K43*$C$43)+(#REF!*#REF!)+(#REF!*#REF!)+(#REF!*#REF!)+(K44*$C$44)+(#REF!*#REF!)+(K45*$C$45)+(#REF!*#REF!)+(#REF!*#REF!)+(K46*$C$46)+(K47*$C$47)+(K48*$C$48)+(K49*$C$49)+(K50*$C$50)+(K51*$C$51)</f>
        <v>#REF!</v>
      </c>
      <c r="L33" s="6" t="e">
        <f>(L34*$C$34)+(L35*$C$35)+(#REF!*#REF!)+(L36*$C$36)+(L37*$C$37)+(#REF!*#REF!)+(#REF!*#REF!)+(#REF!*#REF!)+(#REF!*#REF!)+(#REF!*#REF!)+(#REF!*#REF!)+(#REF!*#REF!)+(#REF!*#REF!)+(#REF!*#REF!)+(L38*$C$38)+(L39*$C$39)+(#REF!*#REF!)+(L40*$C$40)+(L41*$C$41)+(#REF!*#REF!)+(L42*$C$42)+(L43*$C$43)+(#REF!*#REF!)+(#REF!*#REF!)+(#REF!*#REF!)+(L44*$C$44)+(#REF!*#REF!)+(L45*$C$45)+(#REF!*#REF!)+(#REF!*#REF!)+(L46*$C$46)+(L47*$C$47)+(L48*$C$48)+(L49*$C$49)+(L50*$C$50)+(L51*$C$51)</f>
        <v>#REF!</v>
      </c>
      <c r="M33" s="16">
        <f>SUM(M34:M51)</f>
        <v>1248</v>
      </c>
      <c r="N33" s="17" t="s">
        <v>111</v>
      </c>
      <c r="O33" s="53">
        <f>SUM(O34:O51)</f>
        <v>740064</v>
      </c>
      <c r="P33" s="17"/>
      <c r="Q33" s="38"/>
      <c r="R33" s="38"/>
      <c r="S33" s="38"/>
      <c r="T33" s="38"/>
      <c r="U33" s="38" t="s">
        <v>125</v>
      </c>
      <c r="V33" s="41"/>
      <c r="W33" s="27"/>
      <c r="X33" s="27"/>
      <c r="Y33" s="27"/>
      <c r="Z33" s="27"/>
      <c r="AA33" s="34"/>
      <c r="AB33" s="38"/>
      <c r="AC33" s="38">
        <f>SUM(AB34:AB35)</f>
        <v>0</v>
      </c>
    </row>
    <row r="34" spans="1:29" x14ac:dyDescent="0.25">
      <c r="A34" t="s">
        <v>126</v>
      </c>
      <c r="B34" s="10" t="s">
        <v>144</v>
      </c>
      <c r="C34" s="1">
        <v>78</v>
      </c>
      <c r="D34" s="8">
        <v>0</v>
      </c>
      <c r="E34" s="23">
        <v>0</v>
      </c>
      <c r="F34" s="24">
        <v>0</v>
      </c>
      <c r="G34" s="23">
        <v>0</v>
      </c>
      <c r="H34" s="8">
        <v>8</v>
      </c>
      <c r="I34" s="24">
        <v>0</v>
      </c>
      <c r="J34" s="24">
        <v>0</v>
      </c>
      <c r="K34" s="24">
        <v>0</v>
      </c>
      <c r="L34" s="24">
        <v>0</v>
      </c>
      <c r="M34" s="15">
        <f ref="M34:M51" si="3" t="shared">SUM(D34:L34)*C34</f>
        <v>624</v>
      </c>
      <c r="N34" s="15">
        <v>593</v>
      </c>
      <c r="O34" s="40">
        <f>M34*N34</f>
        <v>370032</v>
      </c>
      <c r="P34" s="15">
        <v>35</v>
      </c>
      <c r="Q34" s="27">
        <v>7</v>
      </c>
      <c r="R34" s="27">
        <v>78</v>
      </c>
      <c r="S34" s="27"/>
      <c r="T34" s="27"/>
      <c r="U34" s="27" t="s">
        <v>125</v>
      </c>
      <c r="V34" s="41"/>
      <c r="W34" s="27"/>
      <c r="X34" s="27"/>
      <c r="Y34" s="27"/>
      <c r="Z34" s="27"/>
      <c r="AA34" s="34"/>
      <c r="AB34" s="27"/>
      <c r="AC34" s="27"/>
    </row>
    <row r="35" spans="1:29" x14ac:dyDescent="0.25">
      <c r="A35" t="s">
        <v>126</v>
      </c>
      <c r="B35" s="10" t="s">
        <v>145</v>
      </c>
      <c r="C35" s="1">
        <v>78</v>
      </c>
      <c r="D35" s="8">
        <v>0</v>
      </c>
      <c r="E35" s="23">
        <v>0</v>
      </c>
      <c r="F35" s="24">
        <v>0</v>
      </c>
      <c r="G35" s="23">
        <v>0</v>
      </c>
      <c r="H35" s="8">
        <v>8</v>
      </c>
      <c r="I35" s="24">
        <v>0</v>
      </c>
      <c r="J35" s="24">
        <v>0</v>
      </c>
      <c r="K35" s="24">
        <v>0</v>
      </c>
      <c r="L35" s="24">
        <v>0</v>
      </c>
      <c r="M35" s="15">
        <f si="3" t="shared"/>
        <v>624</v>
      </c>
      <c r="N35" s="15">
        <v>593</v>
      </c>
      <c r="O35" s="40">
        <f ref="O35:O51" si="4" t="shared">M35*N35</f>
        <v>370032</v>
      </c>
      <c r="P35" s="15">
        <v>12</v>
      </c>
      <c r="Q35" s="27">
        <v>3</v>
      </c>
      <c r="R35" s="27">
        <v>78</v>
      </c>
      <c r="S35" s="27"/>
      <c r="T35" s="27"/>
      <c r="U35" s="27" t="s">
        <v>125</v>
      </c>
      <c r="V35" s="41"/>
      <c r="W35" s="27"/>
      <c r="X35" s="27"/>
      <c r="Y35" s="27"/>
      <c r="Z35" s="27"/>
      <c r="AA35" s="34"/>
      <c r="AB35" s="27"/>
      <c r="AC35" s="27"/>
    </row>
    <row hidden="1" r="36" spans="1:29" x14ac:dyDescent="0.25">
      <c r="B36" s="57" t="s">
        <v>35</v>
      </c>
      <c r="C36" s="58">
        <v>16</v>
      </c>
      <c r="D36" s="8">
        <v>0</v>
      </c>
      <c r="E36" s="23">
        <v>0</v>
      </c>
      <c r="F36" s="24">
        <v>0</v>
      </c>
      <c r="G36" s="23">
        <v>0</v>
      </c>
      <c r="H36" s="8">
        <v>0</v>
      </c>
      <c r="I36" s="24">
        <v>0</v>
      </c>
      <c r="J36" s="24">
        <v>0</v>
      </c>
      <c r="K36" s="24">
        <v>0</v>
      </c>
      <c r="L36" s="24">
        <v>0</v>
      </c>
      <c r="M36" s="15">
        <f si="3" t="shared"/>
        <v>0</v>
      </c>
      <c r="N36" s="15">
        <v>593</v>
      </c>
      <c r="O36" s="15">
        <f si="4" t="shared"/>
        <v>0</v>
      </c>
      <c r="P36" s="30"/>
    </row>
    <row hidden="1" r="37" spans="1:29" x14ac:dyDescent="0.25">
      <c r="B37" s="10" t="s">
        <v>36</v>
      </c>
      <c r="C37" s="1">
        <v>16</v>
      </c>
      <c r="D37" s="8">
        <v>0</v>
      </c>
      <c r="E37" s="23">
        <v>0</v>
      </c>
      <c r="F37" s="24">
        <v>0</v>
      </c>
      <c r="G37" s="23">
        <v>0</v>
      </c>
      <c r="H37" s="8">
        <v>0</v>
      </c>
      <c r="I37" s="24">
        <v>0</v>
      </c>
      <c r="J37" s="24">
        <v>0</v>
      </c>
      <c r="K37" s="24">
        <v>0</v>
      </c>
      <c r="L37" s="24">
        <v>0</v>
      </c>
      <c r="M37" s="15">
        <f si="3" t="shared"/>
        <v>0</v>
      </c>
      <c r="N37" s="15">
        <v>593</v>
      </c>
      <c r="O37" s="15">
        <f si="4" t="shared"/>
        <v>0</v>
      </c>
      <c r="P37" s="30"/>
    </row>
    <row hidden="1" r="38" spans="1:29" x14ac:dyDescent="0.25">
      <c r="B38" s="10" t="s">
        <v>38</v>
      </c>
      <c r="C38" s="1">
        <v>16</v>
      </c>
      <c r="D38" s="8">
        <v>0</v>
      </c>
      <c r="E38" s="23">
        <v>0</v>
      </c>
      <c r="F38" s="24">
        <v>0</v>
      </c>
      <c r="G38" s="23">
        <v>0</v>
      </c>
      <c r="H38" s="8">
        <v>0</v>
      </c>
      <c r="I38" s="24">
        <v>0</v>
      </c>
      <c r="J38" s="24">
        <v>0</v>
      </c>
      <c r="K38" s="24">
        <v>0</v>
      </c>
      <c r="L38" s="24">
        <v>0</v>
      </c>
      <c r="M38" s="15">
        <f si="3" t="shared"/>
        <v>0</v>
      </c>
      <c r="N38" s="15">
        <v>593</v>
      </c>
      <c r="O38" s="15">
        <f si="4" t="shared"/>
        <v>0</v>
      </c>
      <c r="P38" s="30"/>
    </row>
    <row hidden="1" r="39" spans="1:29" x14ac:dyDescent="0.25">
      <c r="B39" s="10" t="s">
        <v>39</v>
      </c>
      <c r="C39" s="1">
        <v>16</v>
      </c>
      <c r="D39" s="8">
        <v>0</v>
      </c>
      <c r="E39" s="23">
        <v>0</v>
      </c>
      <c r="F39" s="24">
        <v>0</v>
      </c>
      <c r="G39" s="23">
        <v>0</v>
      </c>
      <c r="H39" s="8">
        <v>0</v>
      </c>
      <c r="I39" s="24">
        <v>0</v>
      </c>
      <c r="J39" s="24">
        <v>0</v>
      </c>
      <c r="K39" s="24">
        <v>0</v>
      </c>
      <c r="L39" s="24">
        <v>0</v>
      </c>
      <c r="M39" s="15">
        <f si="3" t="shared"/>
        <v>0</v>
      </c>
      <c r="N39" s="15">
        <v>593</v>
      </c>
      <c r="O39" s="15">
        <f si="4" t="shared"/>
        <v>0</v>
      </c>
      <c r="P39" s="30"/>
    </row>
    <row hidden="1" r="40" spans="1:29" x14ac:dyDescent="0.25">
      <c r="B40" s="10" t="s">
        <v>40</v>
      </c>
      <c r="C40" s="1">
        <v>16</v>
      </c>
      <c r="D40" s="8">
        <v>0</v>
      </c>
      <c r="E40" s="23">
        <v>0</v>
      </c>
      <c r="F40" s="24">
        <v>0</v>
      </c>
      <c r="G40" s="23">
        <v>0</v>
      </c>
      <c r="H40" s="8">
        <v>0</v>
      </c>
      <c r="I40" s="24">
        <v>0</v>
      </c>
      <c r="J40" s="24">
        <v>0</v>
      </c>
      <c r="K40" s="24">
        <v>0</v>
      </c>
      <c r="L40" s="24">
        <v>0</v>
      </c>
      <c r="M40" s="15">
        <f si="3" t="shared"/>
        <v>0</v>
      </c>
      <c r="N40" s="15">
        <v>593</v>
      </c>
      <c r="O40" s="15">
        <f si="4" t="shared"/>
        <v>0</v>
      </c>
      <c r="P40" s="30"/>
    </row>
    <row hidden="1" r="41" spans="1:29" x14ac:dyDescent="0.25">
      <c r="B41" s="10" t="s">
        <v>41</v>
      </c>
      <c r="C41" s="1">
        <v>16</v>
      </c>
      <c r="D41" s="8">
        <v>0</v>
      </c>
      <c r="E41" s="23">
        <v>0</v>
      </c>
      <c r="F41" s="24">
        <v>0</v>
      </c>
      <c r="G41" s="23">
        <v>0</v>
      </c>
      <c r="H41" s="8">
        <v>0</v>
      </c>
      <c r="I41" s="24">
        <v>0</v>
      </c>
      <c r="J41" s="24">
        <v>0</v>
      </c>
      <c r="K41" s="24">
        <v>0</v>
      </c>
      <c r="L41" s="24">
        <v>0</v>
      </c>
      <c r="M41" s="15">
        <f si="3" t="shared"/>
        <v>0</v>
      </c>
      <c r="N41" s="15">
        <v>593</v>
      </c>
      <c r="O41" s="15">
        <f si="4" t="shared"/>
        <v>0</v>
      </c>
      <c r="P41" s="30"/>
    </row>
    <row hidden="1" r="42" spans="1:29" x14ac:dyDescent="0.25">
      <c r="B42" s="10" t="s">
        <v>42</v>
      </c>
      <c r="C42" s="1">
        <v>16</v>
      </c>
      <c r="D42" s="8">
        <v>0</v>
      </c>
      <c r="E42" s="23">
        <v>0</v>
      </c>
      <c r="F42" s="24">
        <v>0</v>
      </c>
      <c r="G42" s="23">
        <v>0</v>
      </c>
      <c r="H42" s="8">
        <v>0</v>
      </c>
      <c r="I42" s="24">
        <v>0</v>
      </c>
      <c r="J42" s="24">
        <v>0</v>
      </c>
      <c r="K42" s="24">
        <v>0</v>
      </c>
      <c r="L42" s="24">
        <v>0</v>
      </c>
      <c r="M42" s="15">
        <f si="3" t="shared"/>
        <v>0</v>
      </c>
      <c r="N42" s="15">
        <v>593</v>
      </c>
      <c r="O42" s="15">
        <f si="4" t="shared"/>
        <v>0</v>
      </c>
      <c r="P42" s="30"/>
    </row>
    <row hidden="1" r="43" spans="1:29" x14ac:dyDescent="0.25">
      <c r="B43" s="10" t="s">
        <v>43</v>
      </c>
      <c r="C43" s="1">
        <v>16</v>
      </c>
      <c r="D43" s="8">
        <v>0</v>
      </c>
      <c r="E43" s="23">
        <v>0</v>
      </c>
      <c r="F43" s="24">
        <v>0</v>
      </c>
      <c r="G43" s="23">
        <v>0</v>
      </c>
      <c r="H43" s="8">
        <v>0</v>
      </c>
      <c r="I43" s="24">
        <v>0</v>
      </c>
      <c r="J43" s="24">
        <v>0</v>
      </c>
      <c r="K43" s="24">
        <v>0</v>
      </c>
      <c r="L43" s="24">
        <v>0</v>
      </c>
      <c r="M43" s="15">
        <f si="3" t="shared"/>
        <v>0</v>
      </c>
      <c r="N43" s="15">
        <v>593</v>
      </c>
      <c r="O43" s="15">
        <f si="4" t="shared"/>
        <v>0</v>
      </c>
      <c r="P43" s="30"/>
    </row>
    <row hidden="1" r="44" spans="1:29" x14ac:dyDescent="0.25">
      <c r="B44" s="10" t="s">
        <v>44</v>
      </c>
      <c r="C44" s="1">
        <v>16</v>
      </c>
      <c r="D44" s="8">
        <v>0</v>
      </c>
      <c r="E44" s="23">
        <v>0</v>
      </c>
      <c r="F44" s="24">
        <v>0</v>
      </c>
      <c r="G44" s="23">
        <v>0</v>
      </c>
      <c r="H44" s="8">
        <v>0</v>
      </c>
      <c r="I44" s="24">
        <v>0</v>
      </c>
      <c r="J44" s="24">
        <v>0</v>
      </c>
      <c r="K44" s="24">
        <v>0</v>
      </c>
      <c r="L44" s="24">
        <v>0</v>
      </c>
      <c r="M44" s="15">
        <f si="3" t="shared"/>
        <v>0</v>
      </c>
      <c r="N44" s="15">
        <v>593</v>
      </c>
      <c r="O44" s="15">
        <f si="4" t="shared"/>
        <v>0</v>
      </c>
      <c r="P44" s="30"/>
    </row>
    <row hidden="1" r="45" spans="1:29" x14ac:dyDescent="0.25">
      <c r="B45" s="10" t="s">
        <v>46</v>
      </c>
      <c r="C45" s="1">
        <v>16</v>
      </c>
      <c r="D45" s="8">
        <v>0</v>
      </c>
      <c r="E45" s="23">
        <v>0</v>
      </c>
      <c r="F45" s="24">
        <v>0</v>
      </c>
      <c r="G45" s="23">
        <v>0</v>
      </c>
      <c r="H45" s="8">
        <v>0</v>
      </c>
      <c r="I45" s="24">
        <v>0</v>
      </c>
      <c r="J45" s="24">
        <v>0</v>
      </c>
      <c r="K45" s="24">
        <v>0</v>
      </c>
      <c r="L45" s="24">
        <v>0</v>
      </c>
      <c r="M45" s="15">
        <f si="3" t="shared"/>
        <v>0</v>
      </c>
      <c r="N45" s="15">
        <v>593</v>
      </c>
      <c r="O45" s="15">
        <f si="4" t="shared"/>
        <v>0</v>
      </c>
      <c r="P45" s="30"/>
    </row>
    <row hidden="1" r="46" spans="1:29" x14ac:dyDescent="0.25">
      <c r="B46" s="10" t="s">
        <v>47</v>
      </c>
      <c r="C46" s="1">
        <v>16</v>
      </c>
      <c r="D46" s="8">
        <v>0</v>
      </c>
      <c r="E46" s="23">
        <v>0</v>
      </c>
      <c r="F46" s="24">
        <v>0</v>
      </c>
      <c r="G46" s="23">
        <v>0</v>
      </c>
      <c r="H46" s="8">
        <v>0</v>
      </c>
      <c r="I46" s="24">
        <v>0</v>
      </c>
      <c r="J46" s="24">
        <v>0</v>
      </c>
      <c r="K46" s="24">
        <v>0</v>
      </c>
      <c r="L46" s="24">
        <v>0</v>
      </c>
      <c r="M46" s="15">
        <f si="3" t="shared"/>
        <v>0</v>
      </c>
      <c r="N46" s="15">
        <v>593</v>
      </c>
      <c r="O46" s="15">
        <f si="4" t="shared"/>
        <v>0</v>
      </c>
      <c r="P46" s="30"/>
    </row>
    <row hidden="1" r="47" spans="1:29" x14ac:dyDescent="0.25">
      <c r="B47" s="10" t="s">
        <v>48</v>
      </c>
      <c r="C47" s="1">
        <v>16</v>
      </c>
      <c r="D47" s="8">
        <v>0</v>
      </c>
      <c r="E47" s="23">
        <v>0</v>
      </c>
      <c r="F47" s="24">
        <v>0</v>
      </c>
      <c r="G47" s="23">
        <v>0</v>
      </c>
      <c r="H47" s="8">
        <v>0</v>
      </c>
      <c r="I47" s="24">
        <v>0</v>
      </c>
      <c r="J47" s="24">
        <v>0</v>
      </c>
      <c r="K47" s="24">
        <v>0</v>
      </c>
      <c r="L47" s="24">
        <v>0</v>
      </c>
      <c r="M47" s="15">
        <f si="3" t="shared"/>
        <v>0</v>
      </c>
      <c r="N47" s="15">
        <v>593</v>
      </c>
      <c r="O47" s="15">
        <f si="4" t="shared"/>
        <v>0</v>
      </c>
      <c r="P47" s="30"/>
    </row>
    <row hidden="1" r="48" spans="1:29" x14ac:dyDescent="0.25">
      <c r="B48" s="10" t="s">
        <v>49</v>
      </c>
      <c r="C48" s="1">
        <v>16</v>
      </c>
      <c r="D48" s="8">
        <v>0</v>
      </c>
      <c r="E48" s="23">
        <v>0</v>
      </c>
      <c r="F48" s="24">
        <v>0</v>
      </c>
      <c r="G48" s="23">
        <v>0</v>
      </c>
      <c r="H48" s="8">
        <v>0</v>
      </c>
      <c r="I48" s="24">
        <v>0</v>
      </c>
      <c r="J48" s="24">
        <v>0</v>
      </c>
      <c r="K48" s="24">
        <v>0</v>
      </c>
      <c r="L48" s="24">
        <v>0</v>
      </c>
      <c r="M48" s="15">
        <f si="3" t="shared"/>
        <v>0</v>
      </c>
      <c r="N48" s="15">
        <v>593</v>
      </c>
      <c r="O48" s="15">
        <f si="4" t="shared"/>
        <v>0</v>
      </c>
      <c r="P48" s="30"/>
    </row>
    <row hidden="1" r="49" spans="2:29" x14ac:dyDescent="0.25">
      <c r="B49" s="10" t="s">
        <v>50</v>
      </c>
      <c r="C49" s="1">
        <v>24</v>
      </c>
      <c r="D49" s="8">
        <v>0</v>
      </c>
      <c r="E49" s="23">
        <v>0</v>
      </c>
      <c r="F49" s="24">
        <v>0</v>
      </c>
      <c r="G49" s="23">
        <v>0</v>
      </c>
      <c r="H49" s="8">
        <v>0</v>
      </c>
      <c r="I49" s="24">
        <v>0</v>
      </c>
      <c r="J49" s="24">
        <v>0</v>
      </c>
      <c r="K49" s="24">
        <v>0</v>
      </c>
      <c r="L49" s="24">
        <v>0</v>
      </c>
      <c r="M49" s="15">
        <f si="3" t="shared"/>
        <v>0</v>
      </c>
      <c r="N49" s="15">
        <v>593</v>
      </c>
      <c r="O49" s="15">
        <f si="4" t="shared"/>
        <v>0</v>
      </c>
      <c r="P49" s="30"/>
    </row>
    <row hidden="1" r="50" spans="2:29" x14ac:dyDescent="0.25">
      <c r="B50" s="10" t="s">
        <v>51</v>
      </c>
      <c r="C50" s="1">
        <v>16</v>
      </c>
      <c r="D50" s="8">
        <v>0</v>
      </c>
      <c r="E50" s="23">
        <v>0</v>
      </c>
      <c r="F50" s="24">
        <v>0</v>
      </c>
      <c r="G50" s="23">
        <v>0</v>
      </c>
      <c r="H50" s="8">
        <v>0</v>
      </c>
      <c r="I50" s="24">
        <v>0</v>
      </c>
      <c r="J50" s="24">
        <v>0</v>
      </c>
      <c r="K50" s="24">
        <v>0</v>
      </c>
      <c r="L50" s="24">
        <v>0</v>
      </c>
      <c r="M50" s="15">
        <f si="3" t="shared"/>
        <v>0</v>
      </c>
      <c r="N50" s="15">
        <v>593</v>
      </c>
      <c r="O50" s="15">
        <f si="4" t="shared"/>
        <v>0</v>
      </c>
      <c r="P50" s="30"/>
    </row>
    <row hidden="1" r="51" spans="2:29" x14ac:dyDescent="0.25">
      <c r="B51" s="56" t="s">
        <v>52</v>
      </c>
      <c r="C51" s="42">
        <v>18</v>
      </c>
      <c r="D51" s="8">
        <v>0</v>
      </c>
      <c r="E51" s="23">
        <v>0</v>
      </c>
      <c r="F51" s="24">
        <v>0</v>
      </c>
      <c r="G51" s="23">
        <v>0</v>
      </c>
      <c r="H51" s="8">
        <v>0</v>
      </c>
      <c r="I51" s="24">
        <v>0</v>
      </c>
      <c r="J51" s="24">
        <v>0</v>
      </c>
      <c r="K51" s="24">
        <v>0</v>
      </c>
      <c r="L51" s="24">
        <v>0</v>
      </c>
      <c r="M51" s="15">
        <f si="3" t="shared"/>
        <v>0</v>
      </c>
      <c r="N51" s="15">
        <v>593</v>
      </c>
      <c r="O51" s="15">
        <f si="4" t="shared"/>
        <v>0</v>
      </c>
      <c r="P51" s="30"/>
    </row>
    <row r="52" spans="2:29" x14ac:dyDescent="0.25">
      <c r="B52" s="4" t="s">
        <v>173</v>
      </c>
      <c r="C52" s="5"/>
      <c r="D52" s="6" t="e">
        <f>(D59*$C$59)+(#REF!*#REF!)+(D60*$C$60)</f>
        <v>#REF!</v>
      </c>
      <c r="E52" s="5" t="e">
        <f>(E59*$C$59)+(#REF!*#REF!)+(E60*$C$60)</f>
        <v>#REF!</v>
      </c>
      <c r="F52" s="5" t="e">
        <f>(F59*$C$59)+(#REF!*#REF!)+(F60*$C$60)</f>
        <v>#REF!</v>
      </c>
      <c r="G52" s="5" t="e">
        <f>(G59*$C$59)+(#REF!*#REF!)+(G60*$C$60)</f>
        <v>#REF!</v>
      </c>
      <c r="H52" s="5" t="e">
        <f>(H59*$C$59)+(#REF!*#REF!)+(H60*$C$60)</f>
        <v>#REF!</v>
      </c>
      <c r="I52" s="5" t="e">
        <f>(I59*$C$59)+(#REF!*#REF!)+(I60*$C$60)</f>
        <v>#REF!</v>
      </c>
      <c r="J52" s="5" t="e">
        <f>(J59*$C$59)+(#REF!*#REF!)+(J60*$C$60)</f>
        <v>#REF!</v>
      </c>
      <c r="K52" s="5" t="e">
        <f>(K59*$C$59)+(#REF!*#REF!)+(K60*$C$60)</f>
        <v>#REF!</v>
      </c>
      <c r="L52" s="5" t="e">
        <f>(L59*$C$59)+(#REF!*#REF!)+(L60*$C$60)</f>
        <v>#REF!</v>
      </c>
      <c r="M52" s="17">
        <f>SUM(M59:M60)</f>
        <v>56</v>
      </c>
      <c r="N52" s="17" t="s">
        <v>111</v>
      </c>
      <c r="O52" s="53">
        <f>SUM(O59:O60)</f>
        <v>9688</v>
      </c>
      <c r="P52" s="17"/>
      <c r="Q52" s="38"/>
      <c r="R52" s="38"/>
      <c r="S52" s="38"/>
      <c r="T52" s="38"/>
      <c r="U52" s="38" t="s">
        <v>125</v>
      </c>
      <c r="V52" s="41"/>
      <c r="W52" s="27"/>
      <c r="X52" s="27"/>
      <c r="Y52" s="27"/>
      <c r="Z52" s="27"/>
      <c r="AA52" s="34"/>
      <c r="AB52" s="38"/>
      <c r="AC52" s="38">
        <f>SUM(AB53:AB59)</f>
        <v>0</v>
      </c>
    </row>
    <row r="53" spans="2:29" x14ac:dyDescent="0.25">
      <c r="B53" s="48" t="s">
        <v>146</v>
      </c>
      <c r="C53" s="43">
        <v>8</v>
      </c>
      <c r="D53" s="6"/>
      <c r="E53" s="5"/>
      <c r="F53" s="5"/>
      <c r="G53" s="5"/>
      <c r="H53" s="5"/>
      <c r="I53" s="5"/>
      <c r="J53" s="5"/>
      <c r="K53" s="5"/>
      <c r="L53" s="5"/>
      <c r="M53" s="17"/>
      <c r="N53" s="17"/>
      <c r="O53" s="53"/>
      <c r="P53" s="18">
        <v>12</v>
      </c>
      <c r="Q53" s="39">
        <v>2</v>
      </c>
      <c r="R53" s="39">
        <v>8</v>
      </c>
      <c r="S53" s="39"/>
      <c r="T53" s="27"/>
      <c r="U53" s="39" t="s">
        <v>125</v>
      </c>
      <c r="V53" s="41"/>
      <c r="W53" s="27"/>
      <c r="X53" s="27"/>
      <c r="Y53" s="27"/>
      <c r="Z53" s="27"/>
      <c r="AA53" s="34"/>
      <c r="AB53" s="39"/>
      <c r="AC53" s="39"/>
    </row>
    <row r="54" spans="2:29" x14ac:dyDescent="0.25">
      <c r="B54" s="48" t="s">
        <v>147</v>
      </c>
      <c r="C54" s="43">
        <v>8</v>
      </c>
      <c r="D54" s="6"/>
      <c r="E54" s="5"/>
      <c r="F54" s="5"/>
      <c r="G54" s="5"/>
      <c r="H54" s="5"/>
      <c r="I54" s="5"/>
      <c r="J54" s="5"/>
      <c r="K54" s="5"/>
      <c r="L54" s="5"/>
      <c r="M54" s="17"/>
      <c r="N54" s="17"/>
      <c r="O54" s="53"/>
      <c r="P54" s="18">
        <v>12</v>
      </c>
      <c r="Q54" s="39">
        <v>2</v>
      </c>
      <c r="R54" s="39">
        <v>8</v>
      </c>
      <c r="S54" s="39"/>
      <c r="T54" s="27"/>
      <c r="U54" s="39" t="s">
        <v>125</v>
      </c>
      <c r="V54" s="41"/>
      <c r="W54" s="27"/>
      <c r="X54" s="27"/>
      <c r="Y54" s="27"/>
      <c r="Z54" s="27"/>
      <c r="AA54" s="34"/>
      <c r="AB54" s="39"/>
      <c r="AC54" s="39"/>
    </row>
    <row r="55" spans="2:29" x14ac:dyDescent="0.25">
      <c r="B55" s="48" t="s">
        <v>148</v>
      </c>
      <c r="C55" s="43">
        <v>8</v>
      </c>
      <c r="D55" s="6"/>
      <c r="E55" s="5"/>
      <c r="F55" s="5"/>
      <c r="G55" s="5"/>
      <c r="H55" s="5"/>
      <c r="I55" s="5"/>
      <c r="J55" s="5"/>
      <c r="K55" s="5"/>
      <c r="L55" s="5"/>
      <c r="M55" s="17"/>
      <c r="N55" s="17"/>
      <c r="O55" s="53"/>
      <c r="P55" s="18">
        <v>12</v>
      </c>
      <c r="Q55" s="39">
        <v>2</v>
      </c>
      <c r="R55" s="39">
        <v>8</v>
      </c>
      <c r="S55" s="39"/>
      <c r="T55" s="27"/>
      <c r="U55" s="39" t="s">
        <v>125</v>
      </c>
      <c r="V55" s="41"/>
      <c r="W55" s="27"/>
      <c r="X55" s="27"/>
      <c r="Y55" s="27"/>
      <c r="Z55" s="27"/>
      <c r="AA55" s="34"/>
      <c r="AB55" s="39"/>
      <c r="AC55" s="39"/>
    </row>
    <row r="56" spans="2:29" x14ac:dyDescent="0.25">
      <c r="B56" s="48" t="s">
        <v>149</v>
      </c>
      <c r="C56" s="43">
        <v>8</v>
      </c>
      <c r="D56" s="6"/>
      <c r="E56" s="5"/>
      <c r="F56" s="5"/>
      <c r="G56" s="5"/>
      <c r="H56" s="5"/>
      <c r="I56" s="5"/>
      <c r="J56" s="5"/>
      <c r="K56" s="5"/>
      <c r="L56" s="5"/>
      <c r="M56" s="17"/>
      <c r="N56" s="17"/>
      <c r="O56" s="53"/>
      <c r="P56" s="18">
        <v>12</v>
      </c>
      <c r="Q56" s="39">
        <v>2</v>
      </c>
      <c r="R56" s="39">
        <v>8</v>
      </c>
      <c r="S56" s="39"/>
      <c r="T56" s="27"/>
      <c r="U56" s="39" t="s">
        <v>125</v>
      </c>
      <c r="V56" s="41"/>
      <c r="W56" s="27"/>
      <c r="X56" s="27"/>
      <c r="Y56" s="27"/>
      <c r="Z56" s="27"/>
      <c r="AA56" s="34"/>
      <c r="AB56" s="39"/>
      <c r="AC56" s="39"/>
    </row>
    <row r="57" spans="2:29" x14ac:dyDescent="0.25">
      <c r="B57" s="48" t="s">
        <v>150</v>
      </c>
      <c r="C57" s="43">
        <v>16</v>
      </c>
      <c r="D57" s="6"/>
      <c r="E57" s="5"/>
      <c r="F57" s="5"/>
      <c r="G57" s="5"/>
      <c r="H57" s="5"/>
      <c r="I57" s="5"/>
      <c r="J57" s="5"/>
      <c r="K57" s="5"/>
      <c r="L57" s="5"/>
      <c r="M57" s="17"/>
      <c r="N57" s="17"/>
      <c r="O57" s="53"/>
      <c r="P57" s="18">
        <v>2</v>
      </c>
      <c r="Q57" s="39">
        <v>1</v>
      </c>
      <c r="R57" s="39">
        <v>16</v>
      </c>
      <c r="S57" s="39">
        <v>2</v>
      </c>
      <c r="T57" s="39" t="s">
        <v>177</v>
      </c>
      <c r="U57" s="27" t="s">
        <v>130</v>
      </c>
      <c r="V57" s="41"/>
      <c r="W57" s="27"/>
      <c r="X57" s="27"/>
      <c r="Y57" s="27"/>
      <c r="Z57" s="27"/>
      <c r="AA57" s="34"/>
      <c r="AB57" s="39"/>
      <c r="AC57" s="39"/>
    </row>
    <row r="58" spans="2:29" x14ac:dyDescent="0.25">
      <c r="B58" s="48" t="s">
        <v>151</v>
      </c>
      <c r="C58" s="43">
        <v>8</v>
      </c>
      <c r="D58" s="6"/>
      <c r="E58" s="5"/>
      <c r="F58" s="5"/>
      <c r="G58" s="5"/>
      <c r="H58" s="5"/>
      <c r="I58" s="5"/>
      <c r="J58" s="5"/>
      <c r="K58" s="5"/>
      <c r="L58" s="5"/>
      <c r="M58" s="17"/>
      <c r="N58" s="17"/>
      <c r="O58" s="53"/>
      <c r="P58" s="18">
        <v>2</v>
      </c>
      <c r="Q58" s="39">
        <v>1</v>
      </c>
      <c r="R58" s="39">
        <v>8</v>
      </c>
      <c r="S58" s="39">
        <v>2</v>
      </c>
      <c r="T58" s="39" t="s">
        <v>177</v>
      </c>
      <c r="U58" s="27" t="s">
        <v>130</v>
      </c>
      <c r="V58" s="41"/>
      <c r="W58" s="27"/>
      <c r="X58" s="27"/>
      <c r="Y58" s="27"/>
      <c r="Z58" s="27"/>
      <c r="AA58" s="34"/>
      <c r="AB58" s="39"/>
      <c r="AC58" s="39"/>
    </row>
    <row r="59" spans="2:29" x14ac:dyDescent="0.25">
      <c r="B59" s="64" t="s">
        <v>152</v>
      </c>
      <c r="C59" s="1">
        <v>8</v>
      </c>
      <c r="D59" s="23">
        <v>0</v>
      </c>
      <c r="E59" s="25">
        <v>0</v>
      </c>
      <c r="F59" s="25">
        <v>0</v>
      </c>
      <c r="G59" s="25">
        <v>0</v>
      </c>
      <c r="H59" s="22">
        <v>7</v>
      </c>
      <c r="I59" s="25">
        <v>0</v>
      </c>
      <c r="J59" s="25">
        <v>0</v>
      </c>
      <c r="K59" s="25">
        <v>0</v>
      </c>
      <c r="L59" s="25">
        <v>0</v>
      </c>
      <c r="M59" s="18">
        <f>SUM(D59:L59)*C59</f>
        <v>56</v>
      </c>
      <c r="N59" s="18">
        <v>173</v>
      </c>
      <c r="O59" s="61">
        <f>M59*N59</f>
        <v>9688</v>
      </c>
      <c r="P59" s="18">
        <v>2</v>
      </c>
      <c r="Q59" s="27">
        <v>1</v>
      </c>
      <c r="R59" s="27">
        <v>8</v>
      </c>
      <c r="S59" s="27">
        <v>2</v>
      </c>
      <c r="T59" s="39" t="s">
        <v>177</v>
      </c>
      <c r="U59" s="27" t="s">
        <v>130</v>
      </c>
      <c r="V59" s="41"/>
      <c r="W59" s="27"/>
      <c r="X59" s="27"/>
      <c r="Y59" s="27"/>
      <c r="Z59" s="27"/>
      <c r="AA59" s="34"/>
      <c r="AB59" s="27"/>
      <c r="AC59" s="27"/>
    </row>
    <row hidden="1" r="60" spans="2:29" x14ac:dyDescent="0.25">
      <c r="B60" s="57" t="s">
        <v>53</v>
      </c>
      <c r="C60" s="58">
        <v>104</v>
      </c>
      <c r="D60" s="22">
        <v>0</v>
      </c>
      <c r="E60" s="25">
        <v>0</v>
      </c>
      <c r="F60" s="25">
        <v>0</v>
      </c>
      <c r="G60" s="25">
        <v>0</v>
      </c>
      <c r="H60" s="22">
        <v>0</v>
      </c>
      <c r="I60" s="25">
        <v>0</v>
      </c>
      <c r="J60" s="25">
        <v>0</v>
      </c>
      <c r="K60" s="25">
        <v>0</v>
      </c>
      <c r="L60" s="25">
        <v>0</v>
      </c>
      <c r="M60" s="18">
        <f>SUM(D60:L60)*C60</f>
        <v>0</v>
      </c>
      <c r="N60" s="18">
        <v>173</v>
      </c>
      <c r="O60" s="18">
        <f>M60*N60</f>
        <v>0</v>
      </c>
      <c r="P60" s="31"/>
    </row>
    <row hidden="1" r="61" spans="2:29" x14ac:dyDescent="0.25">
      <c r="B61" s="4" t="s">
        <v>54</v>
      </c>
      <c r="C61" s="5"/>
      <c r="D61" s="5">
        <f>(D62*$C$62)+(D63*$C$63)+(D64*$C$64)+(D65*$C$65)+(D66*$C$66)+(D67*$C$67)+(D68*$C$68)+(D69*$C$69)+(D70*$C$70)+(D71*$C$71)+(D72*$C$72)+(D73*$C$73)</f>
        <v>0</v>
      </c>
      <c r="E61" s="5">
        <f ref="E61:L61" si="5" t="shared">(E62*$C$62)+(E63*$C$63)+(E64*$C$64)+(E65*$C$65)+(E66*$C$66)+(E67*$C$67)+(E68*$C$68)+(E69*$C$69)+(E70*$C$70)+(E71*$C$71)+(E72*$C$72)+(E73*$C$73)</f>
        <v>0</v>
      </c>
      <c r="F61" s="5">
        <f si="5" t="shared"/>
        <v>0</v>
      </c>
      <c r="G61" s="5">
        <f si="5" t="shared"/>
        <v>0</v>
      </c>
      <c r="H61" s="5">
        <f si="5" t="shared"/>
        <v>0</v>
      </c>
      <c r="I61" s="5">
        <f si="5" t="shared"/>
        <v>0</v>
      </c>
      <c r="J61" s="5">
        <f si="5" t="shared"/>
        <v>0</v>
      </c>
      <c r="K61" s="5">
        <f si="5" t="shared"/>
        <v>0</v>
      </c>
      <c r="L61" s="5">
        <f si="5" t="shared"/>
        <v>0</v>
      </c>
      <c r="M61" s="17">
        <f>SUM(M62:M73)</f>
        <v>0</v>
      </c>
      <c r="N61" s="17" t="s">
        <v>111</v>
      </c>
      <c r="O61" s="17">
        <f>SUM(O62:O73)</f>
        <v>0</v>
      </c>
      <c r="P61" s="32"/>
    </row>
    <row hidden="1" r="62" spans="2:29" x14ac:dyDescent="0.25">
      <c r="B62" s="10" t="s">
        <v>55</v>
      </c>
      <c r="C62" s="1">
        <v>16</v>
      </c>
      <c r="D62" s="25">
        <v>0</v>
      </c>
      <c r="E62" s="9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15">
        <f ref="M62:M73" si="6" t="shared">SUM(D62:L62)*C62</f>
        <v>0</v>
      </c>
      <c r="N62" s="15">
        <v>609</v>
      </c>
      <c r="O62" s="15">
        <f>M62*N62</f>
        <v>0</v>
      </c>
      <c r="P62" s="30"/>
    </row>
    <row hidden="1" r="63" spans="2:29" x14ac:dyDescent="0.25">
      <c r="B63" s="10" t="s">
        <v>56</v>
      </c>
      <c r="C63" s="1">
        <v>35</v>
      </c>
      <c r="D63" s="25">
        <v>0</v>
      </c>
      <c r="E63" s="9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15">
        <f si="6" t="shared"/>
        <v>0</v>
      </c>
      <c r="N63" s="15">
        <v>609</v>
      </c>
      <c r="O63" s="15">
        <f ref="O63:O73" si="7" t="shared">M63*N63</f>
        <v>0</v>
      </c>
      <c r="P63" s="30"/>
    </row>
    <row hidden="1" r="64" spans="2:29" x14ac:dyDescent="0.25">
      <c r="B64" s="10" t="s">
        <v>57</v>
      </c>
      <c r="C64" s="1">
        <v>35</v>
      </c>
      <c r="D64" s="25">
        <v>0</v>
      </c>
      <c r="E64" s="9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15">
        <f si="6" t="shared"/>
        <v>0</v>
      </c>
      <c r="N64" s="15">
        <v>609</v>
      </c>
      <c r="O64" s="15">
        <f si="7" t="shared"/>
        <v>0</v>
      </c>
      <c r="P64" s="30"/>
    </row>
    <row hidden="1" r="65" spans="2:29" x14ac:dyDescent="0.25">
      <c r="B65" s="10" t="s">
        <v>58</v>
      </c>
      <c r="C65" s="1">
        <v>35</v>
      </c>
      <c r="D65" s="25">
        <v>0</v>
      </c>
      <c r="E65" s="9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15">
        <f si="6" t="shared"/>
        <v>0</v>
      </c>
      <c r="N65" s="15">
        <v>609</v>
      </c>
      <c r="O65" s="15">
        <f si="7" t="shared"/>
        <v>0</v>
      </c>
      <c r="P65" s="30"/>
    </row>
    <row hidden="1" r="66" spans="2:29" x14ac:dyDescent="0.25">
      <c r="B66" s="10" t="s">
        <v>59</v>
      </c>
      <c r="C66" s="1">
        <v>24</v>
      </c>
      <c r="D66" s="25">
        <v>0</v>
      </c>
      <c r="E66" s="9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15">
        <f si="6" t="shared"/>
        <v>0</v>
      </c>
      <c r="N66" s="15">
        <v>609</v>
      </c>
      <c r="O66" s="15">
        <f si="7" t="shared"/>
        <v>0</v>
      </c>
      <c r="P66" s="30"/>
    </row>
    <row hidden="1" r="67" spans="2:29" x14ac:dyDescent="0.25">
      <c r="B67" s="10" t="s">
        <v>60</v>
      </c>
      <c r="C67" s="1">
        <v>24</v>
      </c>
      <c r="D67" s="25">
        <v>0</v>
      </c>
      <c r="E67" s="9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15">
        <f si="6" t="shared"/>
        <v>0</v>
      </c>
      <c r="N67" s="15">
        <v>609</v>
      </c>
      <c r="O67" s="15">
        <f si="7" t="shared"/>
        <v>0</v>
      </c>
      <c r="P67" s="30"/>
    </row>
    <row hidden="1" r="68" spans="2:29" x14ac:dyDescent="0.25">
      <c r="B68" s="10" t="s">
        <v>61</v>
      </c>
      <c r="C68" s="1">
        <v>24</v>
      </c>
      <c r="D68" s="25">
        <v>0</v>
      </c>
      <c r="E68" s="9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15">
        <f si="6" t="shared"/>
        <v>0</v>
      </c>
      <c r="N68" s="15">
        <v>609</v>
      </c>
      <c r="O68" s="15">
        <f si="7" t="shared"/>
        <v>0</v>
      </c>
      <c r="P68" s="30"/>
    </row>
    <row hidden="1" r="69" spans="2:29" x14ac:dyDescent="0.25">
      <c r="B69" s="10" t="s">
        <v>62</v>
      </c>
      <c r="C69" s="1">
        <v>24</v>
      </c>
      <c r="D69" s="25">
        <v>0</v>
      </c>
      <c r="E69" s="9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15">
        <f si="6" t="shared"/>
        <v>0</v>
      </c>
      <c r="N69" s="15">
        <v>609</v>
      </c>
      <c r="O69" s="15">
        <f si="7" t="shared"/>
        <v>0</v>
      </c>
      <c r="P69" s="30"/>
    </row>
    <row hidden="1" r="70" spans="2:29" x14ac:dyDescent="0.25">
      <c r="B70" s="10" t="s">
        <v>63</v>
      </c>
      <c r="C70" s="1">
        <v>35</v>
      </c>
      <c r="D70" s="25">
        <v>0</v>
      </c>
      <c r="E70" s="9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15">
        <f si="6" t="shared"/>
        <v>0</v>
      </c>
      <c r="N70" s="15">
        <v>609</v>
      </c>
      <c r="O70" s="15">
        <f si="7" t="shared"/>
        <v>0</v>
      </c>
      <c r="P70" s="30"/>
    </row>
    <row hidden="1" r="71" spans="2:29" x14ac:dyDescent="0.25">
      <c r="B71" s="10" t="s">
        <v>64</v>
      </c>
      <c r="C71" s="1">
        <v>35</v>
      </c>
      <c r="D71" s="25">
        <v>0</v>
      </c>
      <c r="E71" s="9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15">
        <f si="6" t="shared"/>
        <v>0</v>
      </c>
      <c r="N71" s="15">
        <v>609</v>
      </c>
      <c r="O71" s="15">
        <f si="7" t="shared"/>
        <v>0</v>
      </c>
      <c r="P71" s="30"/>
    </row>
    <row hidden="1" r="72" spans="2:29" x14ac:dyDescent="0.25">
      <c r="B72" s="10" t="s">
        <v>65</v>
      </c>
      <c r="C72" s="1">
        <v>35</v>
      </c>
      <c r="D72" s="25">
        <v>0</v>
      </c>
      <c r="E72" s="9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15">
        <f si="6" t="shared"/>
        <v>0</v>
      </c>
      <c r="N72" s="15">
        <v>609</v>
      </c>
      <c r="O72" s="15">
        <f si="7" t="shared"/>
        <v>0</v>
      </c>
      <c r="P72" s="30"/>
    </row>
    <row hidden="1" r="73" spans="2:29" x14ac:dyDescent="0.25">
      <c r="B73" s="56" t="s">
        <v>66</v>
      </c>
      <c r="C73" s="42">
        <v>35</v>
      </c>
      <c r="D73" s="25">
        <v>0</v>
      </c>
      <c r="E73" s="9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15">
        <f si="6" t="shared"/>
        <v>0</v>
      </c>
      <c r="N73" s="15">
        <v>609</v>
      </c>
      <c r="O73" s="15">
        <f si="7" t="shared"/>
        <v>0</v>
      </c>
      <c r="P73" s="30"/>
    </row>
    <row r="74" spans="2:29" x14ac:dyDescent="0.25">
      <c r="B74" s="4" t="s">
        <v>174</v>
      </c>
      <c r="C74" s="5"/>
      <c r="D74" s="6" t="e">
        <f>(D75*$C$75)+(D76*$C$76)+(D77*$C$77)+(D78*$C$78)+(D79*$C$79)+(D80*$C$80)+(D81*$C$81)+(D82*$C$82)+(D83*$C$83)+(D84*$C$84)+(D85*$C$85)+(D86*$C$86)+(#REF!*#REF!)+(#REF!*#REF!)+(D87*$C$87)+(D88*$C$88)+(D89*$C$89)+(D90*$C$90)+(D91*$C$91)+(D92*$C$92)</f>
        <v>#REF!</v>
      </c>
      <c r="E74" s="5" t="e">
        <f>(E75*$C$75)+(E76*$C$76)+(E77*$C$77)+(E78*$C$78)+(E79*$C$79)+(E80*$C$80)+(E81*$C$81)+(E82*$C$82)+(E83*$C$83)+(E84*$C$84)+(E85*$C$85)+(E86*$C$86)+(#REF!*#REF!)+(#REF!*#REF!)+(E87*$C$87)+(E88*$C$88)+(E89*$C$89)+(E90*$C$90)+(E91*$C$91)+(E92*$C$92)</f>
        <v>#REF!</v>
      </c>
      <c r="F74" s="5" t="e">
        <f>(F75*$C$75)+(F76*$C$76)+(F77*$C$77)+(F78*$C$78)+(F79*$C$79)+(F80*$C$80)+(F81*$C$81)+(F82*$C$82)+(F83*$C$83)+(F84*$C$84)+(F85*$C$85)+(F86*$C$86)+(#REF!*#REF!)+(#REF!*#REF!)+(F87*$C$87)+(F88*$C$88)+(F89*$C$89)+(F90*$C$90)+(F91*$C$91)+(F92*$C$92)</f>
        <v>#REF!</v>
      </c>
      <c r="G74" s="5" t="e">
        <f>(G75*$C$75)+(G76*$C$76)+(G77*$C$77)+(G78*$C$78)+(G79*$C$79)+(G80*$C$80)+(G81*$C$81)+(G82*$C$82)+(G83*$C$83)+(G84*$C$84)+(G85*$C$85)+(G86*$C$86)+(#REF!*#REF!)+(#REF!*#REF!)+(G87*$C$87)+(G88*$C$88)+(G89*$C$89)+(G90*$C$90)+(G91*$C$91)+(G92*$C$92)</f>
        <v>#REF!</v>
      </c>
      <c r="H74" s="5" t="e">
        <f>(H75*$C$75)+(H76*$C$76)+(H77*$C$77)+(H78*$C$78)+(H79*$C$79)+(H80*$C$80)+(H81*$C$81)+(H82*$C$82)+(H83*$C$83)+(H84*$C$84)+(H85*$C$85)+(H86*$C$86)+(#REF!*#REF!)+(#REF!*#REF!)+(H87*$C$87)+(H88*$C$88)+(H89*$C$89)+(H90*$C$90)+(H91*$C$91)+(H92*$C$92)</f>
        <v>#REF!</v>
      </c>
      <c r="I74" s="5" t="e">
        <f>(I75*$C$75)+(I76*$C$76)+(I77*$C$77)+(I78*$C$78)+(I79*$C$79)+(I80*$C$80)+(I81*$C$81)+(I82*$C$82)+(I83*$C$83)+(I84*$C$84)+(I85*$C$85)+(I86*$C$86)+(#REF!*#REF!)+(#REF!*#REF!)+(I87*$C$87)+(I88*$C$88)+(I89*$C$89)+(I90*$C$90)+(I91*$C$91)+(I92*$C$92)</f>
        <v>#REF!</v>
      </c>
      <c r="J74" s="5" t="e">
        <f>(J75*$C$75)+(J76*$C$76)+(J77*$C$77)+(J78*$C$78)+(J79*$C$79)+(J80*$C$80)+(J81*$C$81)+(J82*$C$82)+(J83*$C$83)+(J84*$C$84)+(J85*$C$85)+(J86*$C$86)+(#REF!*#REF!)+(#REF!*#REF!)+(J87*$C$87)+(J88*$C$88)+(J89*$C$89)+(J90*$C$90)+(J91*$C$91)+(J92*$C$92)</f>
        <v>#REF!</v>
      </c>
      <c r="K74" s="5" t="e">
        <f>(K75*$C$75)+(K76*$C$76)+(K77*$C$77)+(K78*$C$78)+(K79*$C$79)+(K80*$C$80)+(K81*$C$81)+(K82*$C$82)+(K83*$C$83)+(K84*$C$84)+(K85*$C$85)+(K86*$C$86)+(#REF!*#REF!)+(#REF!*#REF!)+(K87*$C$87)+(K88*$C$88)+(K89*$C$89)+(K90*$C$90)+(K91*$C$91)+(K92*$C$92)</f>
        <v>#REF!</v>
      </c>
      <c r="L74" s="5" t="e">
        <f>(L75*$C$75)+(L76*$C$76)+(L77*$C$77)+(L78*$C$78)+(L79*$C$79)+(L80*$C$80)+(L81*$C$81)+(L82*$C$82)+(L83*$C$83)+(L84*$C$84)+(L85*$C$85)+(L86*$C$86)+(#REF!*#REF!)+(#REF!*#REF!)+(L87*$C$87)+(L88*$C$88)+(L89*$C$89)+(L90*$C$90)+(L91*$C$91)+(L92*$C$92)</f>
        <v>#REF!</v>
      </c>
      <c r="M74" s="17">
        <f>SUM(M75:M92)</f>
        <v>256</v>
      </c>
      <c r="N74" s="17" t="s">
        <v>111</v>
      </c>
      <c r="O74" s="53">
        <f>SUM(O75:O92)</f>
        <v>111616</v>
      </c>
      <c r="P74" s="17"/>
      <c r="Q74" s="38"/>
      <c r="R74" s="38"/>
      <c r="S74" s="38"/>
      <c r="T74" s="38"/>
      <c r="U74" s="38" t="s">
        <v>125</v>
      </c>
      <c r="V74" s="41"/>
      <c r="W74" s="27"/>
      <c r="X74" s="27"/>
      <c r="Y74" s="27"/>
      <c r="Z74" s="27"/>
      <c r="AA74" s="34"/>
      <c r="AB74" s="38"/>
      <c r="AC74" s="38">
        <f>SUM(AB75:AB86)</f>
        <v>0</v>
      </c>
    </row>
    <row r="75" spans="2:29" x14ac:dyDescent="0.25">
      <c r="B75" s="10" t="s">
        <v>153</v>
      </c>
      <c r="C75" s="1">
        <v>16</v>
      </c>
      <c r="D75" s="24">
        <v>0</v>
      </c>
      <c r="E75" s="25">
        <v>0</v>
      </c>
      <c r="F75" s="22">
        <v>0</v>
      </c>
      <c r="G75" s="9">
        <v>2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15">
        <f ref="M75:M92" si="8" t="shared">SUM(D75:L75)*C75</f>
        <v>32</v>
      </c>
      <c r="N75" s="15">
        <v>436</v>
      </c>
      <c r="O75" s="40">
        <f>M75*N75</f>
        <v>13952</v>
      </c>
      <c r="P75" s="15">
        <v>4</v>
      </c>
      <c r="Q75" s="27">
        <v>1</v>
      </c>
      <c r="R75" s="27">
        <v>16</v>
      </c>
      <c r="S75" s="27"/>
      <c r="T75" s="27"/>
      <c r="U75" s="27" t="s">
        <v>125</v>
      </c>
      <c r="V75" s="41"/>
      <c r="W75" s="27"/>
      <c r="X75" s="27"/>
      <c r="Y75" s="27"/>
      <c r="Z75" s="27"/>
      <c r="AA75" s="34"/>
      <c r="AB75" s="27"/>
      <c r="AC75" s="27"/>
    </row>
    <row hidden="1" r="76" spans="2:29" x14ac:dyDescent="0.25">
      <c r="B76" s="59" t="s">
        <v>67</v>
      </c>
      <c r="C76" s="60">
        <v>8</v>
      </c>
      <c r="D76" s="25">
        <v>0</v>
      </c>
      <c r="E76" s="25">
        <v>0</v>
      </c>
      <c r="F76" s="22">
        <v>0</v>
      </c>
      <c r="G76" s="9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15">
        <f si="8" t="shared"/>
        <v>0</v>
      </c>
      <c r="N76" s="15">
        <v>436</v>
      </c>
      <c r="O76" s="15">
        <f ref="O76:O92" si="9" t="shared">M76*N76</f>
        <v>0</v>
      </c>
      <c r="P76" s="30"/>
    </row>
    <row r="77" spans="2:29" x14ac:dyDescent="0.25">
      <c r="B77" s="10" t="s">
        <v>154</v>
      </c>
      <c r="C77" s="1">
        <v>16</v>
      </c>
      <c r="D77" s="24">
        <v>0</v>
      </c>
      <c r="E77" s="25">
        <v>0</v>
      </c>
      <c r="F77" s="22">
        <v>0</v>
      </c>
      <c r="G77" s="9">
        <v>2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15">
        <f si="8" t="shared"/>
        <v>32</v>
      </c>
      <c r="N77" s="15">
        <v>436</v>
      </c>
      <c r="O77" s="40">
        <f si="9" t="shared"/>
        <v>13952</v>
      </c>
      <c r="P77" s="15">
        <v>4</v>
      </c>
      <c r="Q77" s="27">
        <v>1</v>
      </c>
      <c r="R77" s="27">
        <v>16</v>
      </c>
      <c r="S77" s="27"/>
      <c r="T77" s="27"/>
      <c r="U77" s="27" t="s">
        <v>125</v>
      </c>
      <c r="V77" s="41"/>
      <c r="W77" s="27"/>
      <c r="X77" s="27"/>
      <c r="Y77" s="27"/>
      <c r="Z77" s="27"/>
      <c r="AA77" s="34"/>
      <c r="AB77" s="27"/>
      <c r="AC77" s="27"/>
    </row>
    <row r="78" spans="2:29" x14ac:dyDescent="0.25">
      <c r="B78" s="10" t="s">
        <v>155</v>
      </c>
      <c r="C78" s="1">
        <v>16</v>
      </c>
      <c r="D78" s="24">
        <v>0</v>
      </c>
      <c r="E78" s="25">
        <v>0</v>
      </c>
      <c r="F78" s="22">
        <v>0</v>
      </c>
      <c r="G78" s="9">
        <v>2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15">
        <f si="8" t="shared"/>
        <v>32</v>
      </c>
      <c r="N78" s="15">
        <v>436</v>
      </c>
      <c r="O78" s="40">
        <f si="9" t="shared"/>
        <v>13952</v>
      </c>
      <c r="P78" s="15">
        <v>4</v>
      </c>
      <c r="Q78" s="27">
        <v>1</v>
      </c>
      <c r="R78" s="27">
        <v>16</v>
      </c>
      <c r="S78" s="27"/>
      <c r="T78" s="27"/>
      <c r="U78" s="27" t="s">
        <v>125</v>
      </c>
      <c r="V78" s="41"/>
      <c r="W78" s="27"/>
      <c r="X78" s="27"/>
      <c r="Y78" s="27"/>
      <c r="Z78" s="27"/>
      <c r="AA78" s="34"/>
      <c r="AB78" s="27"/>
      <c r="AC78" s="27"/>
    </row>
    <row r="79" spans="2:29" x14ac:dyDescent="0.25">
      <c r="B79" s="10" t="s">
        <v>156</v>
      </c>
      <c r="C79" s="1">
        <v>40</v>
      </c>
      <c r="D79" s="24">
        <v>0</v>
      </c>
      <c r="E79" s="25">
        <v>0</v>
      </c>
      <c r="F79" s="22">
        <v>0</v>
      </c>
      <c r="G79" s="9">
        <v>2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15">
        <f si="8" t="shared"/>
        <v>80</v>
      </c>
      <c r="N79" s="15">
        <v>436</v>
      </c>
      <c r="O79" s="40">
        <f si="9" t="shared"/>
        <v>34880</v>
      </c>
      <c r="P79" s="15">
        <v>3</v>
      </c>
      <c r="Q79" s="27">
        <v>1</v>
      </c>
      <c r="R79" s="27">
        <v>40</v>
      </c>
      <c r="S79" s="27"/>
      <c r="T79" s="27"/>
      <c r="U79" s="27" t="s">
        <v>125</v>
      </c>
      <c r="V79" s="41"/>
      <c r="W79" s="27"/>
      <c r="X79" s="27"/>
      <c r="Y79" s="27"/>
      <c r="Z79" s="27"/>
      <c r="AA79" s="34"/>
      <c r="AB79" s="27"/>
      <c r="AC79" s="27"/>
    </row>
    <row customHeight="1" ht="16.5" r="80" spans="2:29" x14ac:dyDescent="0.25">
      <c r="B80" s="10" t="s">
        <v>157</v>
      </c>
      <c r="C80" s="1">
        <v>16</v>
      </c>
      <c r="D80" s="24">
        <v>0</v>
      </c>
      <c r="E80" s="25">
        <v>0</v>
      </c>
      <c r="F80" s="22">
        <v>0</v>
      </c>
      <c r="G80" s="9">
        <v>2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15">
        <f si="8" t="shared"/>
        <v>32</v>
      </c>
      <c r="N80" s="15">
        <v>436</v>
      </c>
      <c r="O80" s="40">
        <f si="9" t="shared"/>
        <v>13952</v>
      </c>
      <c r="P80" s="15">
        <v>10</v>
      </c>
      <c r="Q80" s="27">
        <v>1</v>
      </c>
      <c r="R80" s="27">
        <v>16</v>
      </c>
      <c r="S80" s="27"/>
      <c r="T80" s="27"/>
      <c r="U80" s="27" t="s">
        <v>125</v>
      </c>
      <c r="V80" s="41"/>
      <c r="W80" s="27"/>
      <c r="X80" s="27"/>
      <c r="Y80" s="27"/>
      <c r="Z80" s="27"/>
      <c r="AA80" s="34"/>
      <c r="AB80" s="27"/>
      <c r="AC80" s="27"/>
    </row>
    <row customHeight="1" ht="16.5" r="81" spans="1:29" x14ac:dyDescent="0.25">
      <c r="B81" s="10" t="s">
        <v>158</v>
      </c>
      <c r="C81" s="1">
        <v>16</v>
      </c>
      <c r="D81" s="24">
        <v>0</v>
      </c>
      <c r="E81" s="25">
        <v>0</v>
      </c>
      <c r="F81" s="22">
        <v>0</v>
      </c>
      <c r="G81" s="9">
        <v>1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15">
        <f si="8" t="shared"/>
        <v>16</v>
      </c>
      <c r="N81" s="15">
        <v>436</v>
      </c>
      <c r="O81" s="40">
        <f si="9" t="shared"/>
        <v>6976</v>
      </c>
      <c r="P81" s="15">
        <v>3</v>
      </c>
      <c r="Q81" s="27">
        <v>1</v>
      </c>
      <c r="R81" s="27">
        <v>16</v>
      </c>
      <c r="S81" s="27">
        <v>3</v>
      </c>
      <c r="T81" s="39" t="s">
        <v>177</v>
      </c>
      <c r="U81" s="27" t="s">
        <v>130</v>
      </c>
      <c r="V81" s="41"/>
      <c r="W81" s="27"/>
      <c r="X81" s="27"/>
      <c r="Y81" s="27"/>
      <c r="Z81" s="27"/>
      <c r="AA81" s="34"/>
      <c r="AB81" s="27"/>
      <c r="AC81" s="27"/>
    </row>
    <row customHeight="1" hidden="1" ht="3" r="82" spans="1:29" x14ac:dyDescent="0.25">
      <c r="B82" s="57" t="s">
        <v>68</v>
      </c>
      <c r="C82" s="58">
        <v>8</v>
      </c>
      <c r="D82" s="25">
        <v>0</v>
      </c>
      <c r="E82" s="25">
        <v>0</v>
      </c>
      <c r="F82" s="22">
        <v>0</v>
      </c>
      <c r="G82" s="9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15">
        <f si="8" t="shared"/>
        <v>0</v>
      </c>
      <c r="N82" s="15">
        <v>436</v>
      </c>
      <c r="O82" s="15">
        <f si="9" t="shared"/>
        <v>0</v>
      </c>
      <c r="P82" s="30"/>
    </row>
    <row customHeight="1" hidden="1" ht="18.75" r="83" spans="1:29" x14ac:dyDescent="0.25">
      <c r="B83" s="10" t="s">
        <v>69</v>
      </c>
      <c r="C83" s="1">
        <v>8</v>
      </c>
      <c r="D83" s="25">
        <v>0</v>
      </c>
      <c r="E83" s="25">
        <v>0</v>
      </c>
      <c r="F83" s="22">
        <v>0</v>
      </c>
      <c r="G83" s="9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15">
        <f si="8" t="shared"/>
        <v>0</v>
      </c>
      <c r="N83" s="15">
        <v>436</v>
      </c>
      <c r="O83" s="15">
        <f si="9" t="shared"/>
        <v>0</v>
      </c>
      <c r="P83" s="30"/>
    </row>
    <row customHeight="1" hidden="1" ht="5.25" r="84" spans="1:29" x14ac:dyDescent="0.25">
      <c r="B84" s="10" t="s">
        <v>70</v>
      </c>
      <c r="C84" s="1">
        <v>8</v>
      </c>
      <c r="D84" s="25">
        <v>0</v>
      </c>
      <c r="E84" s="25">
        <v>0</v>
      </c>
      <c r="F84" s="22">
        <v>0</v>
      </c>
      <c r="G84" s="9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15">
        <f si="8" t="shared"/>
        <v>0</v>
      </c>
      <c r="N84" s="15">
        <v>436</v>
      </c>
      <c r="O84" s="15">
        <f si="9" t="shared"/>
        <v>0</v>
      </c>
      <c r="P84" s="30"/>
    </row>
    <row customHeight="1" hidden="1" ht="0.75" r="85" spans="1:29" x14ac:dyDescent="0.25">
      <c r="B85" s="56" t="s">
        <v>71</v>
      </c>
      <c r="C85" s="42">
        <v>16</v>
      </c>
      <c r="D85" s="25">
        <v>0</v>
      </c>
      <c r="E85" s="25">
        <v>0</v>
      </c>
      <c r="F85" s="22">
        <v>0</v>
      </c>
      <c r="G85" s="9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15">
        <f si="8" t="shared"/>
        <v>0</v>
      </c>
      <c r="N85" s="15">
        <v>436</v>
      </c>
      <c r="O85" s="15">
        <f si="9" t="shared"/>
        <v>0</v>
      </c>
      <c r="P85" s="30"/>
    </row>
    <row r="86" spans="1:29" x14ac:dyDescent="0.25">
      <c r="B86" s="10" t="s">
        <v>159</v>
      </c>
      <c r="C86" s="1">
        <v>16</v>
      </c>
      <c r="D86" s="24">
        <v>0</v>
      </c>
      <c r="E86" s="25">
        <v>0</v>
      </c>
      <c r="F86" s="22">
        <v>0</v>
      </c>
      <c r="G86" s="9">
        <v>2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15">
        <f si="8" t="shared"/>
        <v>32</v>
      </c>
      <c r="N86" s="15">
        <v>436</v>
      </c>
      <c r="O86" s="40">
        <f si="9" t="shared"/>
        <v>13952</v>
      </c>
      <c r="P86" s="15">
        <v>3</v>
      </c>
      <c r="Q86" s="27">
        <v>1</v>
      </c>
      <c r="R86" s="27">
        <v>16</v>
      </c>
      <c r="S86" s="27"/>
      <c r="T86" s="27"/>
      <c r="U86" s="27" t="s">
        <v>125</v>
      </c>
      <c r="V86" s="41"/>
      <c r="W86" s="27"/>
      <c r="X86" s="27"/>
      <c r="Y86" s="27"/>
      <c r="Z86" s="27"/>
      <c r="AA86" s="34"/>
      <c r="AB86" s="27"/>
      <c r="AC86" s="27"/>
    </row>
    <row hidden="1" r="87" spans="1:29" x14ac:dyDescent="0.25">
      <c r="B87" s="57" t="s">
        <v>72</v>
      </c>
      <c r="C87" s="58">
        <v>16</v>
      </c>
      <c r="D87" s="25">
        <v>0</v>
      </c>
      <c r="E87" s="25">
        <v>0</v>
      </c>
      <c r="F87" s="22">
        <v>0</v>
      </c>
      <c r="G87" s="9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15">
        <f si="8" t="shared"/>
        <v>0</v>
      </c>
      <c r="N87" s="15">
        <v>436</v>
      </c>
      <c r="O87" s="15">
        <f si="9" t="shared"/>
        <v>0</v>
      </c>
      <c r="P87" s="30"/>
    </row>
    <row hidden="1" r="88" spans="1:29" x14ac:dyDescent="0.25">
      <c r="B88" s="10" t="s">
        <v>73</v>
      </c>
      <c r="C88" s="1">
        <v>16</v>
      </c>
      <c r="D88" s="25">
        <v>0</v>
      </c>
      <c r="E88" s="25">
        <v>0</v>
      </c>
      <c r="F88" s="22">
        <v>0</v>
      </c>
      <c r="G88" s="9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15">
        <f si="8" t="shared"/>
        <v>0</v>
      </c>
      <c r="N88" s="15">
        <v>436</v>
      </c>
      <c r="O88" s="15">
        <f si="9" t="shared"/>
        <v>0</v>
      </c>
      <c r="P88" s="30"/>
    </row>
    <row hidden="1" r="89" spans="1:29" x14ac:dyDescent="0.25">
      <c r="B89" s="10" t="s">
        <v>74</v>
      </c>
      <c r="C89" s="1">
        <v>16</v>
      </c>
      <c r="D89" s="25">
        <v>0</v>
      </c>
      <c r="E89" s="25">
        <v>0</v>
      </c>
      <c r="F89" s="22">
        <v>0</v>
      </c>
      <c r="G89" s="9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15">
        <f si="8" t="shared"/>
        <v>0</v>
      </c>
      <c r="N89" s="15">
        <v>436</v>
      </c>
      <c r="O89" s="15">
        <f si="9" t="shared"/>
        <v>0</v>
      </c>
      <c r="P89" s="30"/>
    </row>
    <row hidden="1" r="90" spans="1:29" x14ac:dyDescent="0.25">
      <c r="B90" s="10" t="s">
        <v>75</v>
      </c>
      <c r="C90" s="1">
        <v>8</v>
      </c>
      <c r="D90" s="25">
        <v>0</v>
      </c>
      <c r="E90" s="25">
        <v>0</v>
      </c>
      <c r="F90" s="22">
        <v>0</v>
      </c>
      <c r="G90" s="9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15">
        <f si="8" t="shared"/>
        <v>0</v>
      </c>
      <c r="N90" s="15">
        <v>436</v>
      </c>
      <c r="O90" s="15">
        <f si="9" t="shared"/>
        <v>0</v>
      </c>
      <c r="P90" s="30"/>
    </row>
    <row hidden="1" r="91" spans="1:29" x14ac:dyDescent="0.25">
      <c r="B91" s="10" t="s">
        <v>76</v>
      </c>
      <c r="C91" s="1">
        <v>8</v>
      </c>
      <c r="D91" s="25">
        <v>0</v>
      </c>
      <c r="E91" s="25">
        <v>0</v>
      </c>
      <c r="F91" s="22">
        <v>0</v>
      </c>
      <c r="G91" s="9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15">
        <f si="8" t="shared"/>
        <v>0</v>
      </c>
      <c r="N91" s="15">
        <v>436</v>
      </c>
      <c r="O91" s="15">
        <f si="9" t="shared"/>
        <v>0</v>
      </c>
      <c r="P91" s="30"/>
    </row>
    <row hidden="1" r="92" spans="1:29" x14ac:dyDescent="0.25">
      <c r="B92" s="56" t="s">
        <v>77</v>
      </c>
      <c r="C92" s="42">
        <v>8</v>
      </c>
      <c r="D92" s="25">
        <v>0</v>
      </c>
      <c r="E92" s="25">
        <v>0</v>
      </c>
      <c r="F92" s="22">
        <v>0</v>
      </c>
      <c r="G92" s="9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15">
        <f si="8" t="shared"/>
        <v>0</v>
      </c>
      <c r="N92" s="15">
        <v>436</v>
      </c>
      <c r="O92" s="15">
        <f si="9" t="shared"/>
        <v>0</v>
      </c>
      <c r="P92" s="30"/>
    </row>
    <row r="93" spans="1:29" x14ac:dyDescent="0.25">
      <c r="B93" s="4" t="s">
        <v>175</v>
      </c>
      <c r="C93" s="5"/>
      <c r="D93" s="6" t="e">
        <f>(D94*$C$94)+(D95*$C$95)+(#REF!*#REF!)+(#REF!*#REF!)+(D96*$C$96)+(#REF!*#REF!)+(D97*$C$97)+(#REF!*#REF!)+(#REF!*#REF!)+(D98*$C$98)+(D99*$C$99)+(D100*$C$100)+(D101*$C$101)+(D102*$C$102)+(D103*$C$103)+(D104*$C$104)+(D105*$C$105)+(D106*$C$106)+(D107*$C$107)+(D108*$C$108)+(D109*$C$109)+(D110*$C$110)+(D111*$C$111)+(D112*$C$112)+(D113*$C$113)+(D114*$C$114)+(#REF!*#REF!)+(D115*$C$115)+(D116*$C$116)+(D117*$C$117)+(D118*$C$118)+(D119*$C$119)+(D120*$C$120)+(D121*$C$121)+(D122*$C$122)+(D123*$C$123)+(D124*$C$124)+(D125*$C$125)+(D126*$C$126)+(D127*$C$127)</f>
        <v>#REF!</v>
      </c>
      <c r="E93" s="5" t="e">
        <f>(E94*$C$94)+(E95*$C$95)+(#REF!*#REF!)+(#REF!*#REF!)+(E96*$C$96)+(#REF!*#REF!)+(E97*$C$97)+(#REF!*#REF!)+(#REF!*#REF!)+(E98*$C$98)+(E99*$C$99)+(E100*$C$100)+(E101*$C$101)+(E102*$C$102)+(E103*$C$103)+(E104*$C$104)+(E105*$C$105)+(E106*$C$106)+(E107*$C$107)+(E108*$C$108)+(E109*$C$109)+(E110*$C$110)+(E111*$C$111)+(E112*$C$112)+(E113*$C$113)+(E114*$C$114)+(#REF!*#REF!)+(E115*$C$115)+(E116*$C$116)+(E117*$C$117)+(E118*$C$118)+(E119*$C$119)+(E120*$C$120)+(E121*$C$121)+(E122*$C$122)+(E123*$C$123)+(E124*$C$124)+(E125*$C$125)+(E126*$C$126)+(E127*$C$127)</f>
        <v>#REF!</v>
      </c>
      <c r="F93" s="5" t="e">
        <f>(F94*$C$94)+(F95*$C$95)+(#REF!*#REF!)+(#REF!*#REF!)+(F96*$C$96)+(#REF!*#REF!)+(F97*$C$97)+(#REF!*#REF!)+(#REF!*#REF!)+(F98*$C$98)+(F99*$C$99)+(F100*$C$100)+(F101*$C$101)+(F102*$C$102)+(F103*$C$103)+(F104*$C$104)+(F105*$C$105)+(F106*$C$106)+(F107*$C$107)+(F108*$C$108)+(F109*$C$109)+(F110*$C$110)+(F111*$C$111)+(F112*$C$112)+(F113*$C$113)+(F114*$C$114)+(#REF!*#REF!)+(F115*$C$115)+(F116*$C$116)+(F117*$C$117)+(F118*$C$118)+(F119*$C$119)+(F120*$C$120)+(F121*$C$121)+(F122*$C$122)+(F123*$C$123)+(F124*$C$124)+(F125*$C$125)+(F126*$C$126)+(F127*$C$127)</f>
        <v>#REF!</v>
      </c>
      <c r="G93" s="5" t="e">
        <f>(G94*$C$94)+(G95*$C$95)+(#REF!*#REF!)+(#REF!*#REF!)+(G96*$C$96)+(#REF!*#REF!)+(G97*$C$97)+(#REF!*#REF!)+(#REF!*#REF!)+(G98*$C$98)+(G99*$C$99)+(G100*$C$100)+(G101*$C$101)+(G102*$C$102)+(G103*$C$103)+(G104*$C$104)+(G105*$C$105)+(G106*$C$106)+(G107*$C$107)+(G108*$C$108)+(G109*$C$109)+(G110*$C$110)+(G111*$C$111)+(G112*$C$112)+(G113*$C$113)+(G114*$C$114)+(#REF!*#REF!)+(G115*$C$115)+(G116*$C$116)+(G117*$C$117)+(G118*$C$118)+(G119*$C$119)+(G120*$C$120)+(G121*$C$121)+(G122*$C$122)+(G123*$C$123)+(G124*$C$124)+(G125*$C$125)+(G126*$C$126)+(G127*$C$127)</f>
        <v>#REF!</v>
      </c>
      <c r="H93" s="5" t="e">
        <f>(H94*$C$94)+(H95*$C$95)+(#REF!*#REF!)+(#REF!*#REF!)+(H96*$C$96)+(#REF!*#REF!)+(H97*$C$97)+(#REF!*#REF!)+(#REF!*#REF!)+(H98*$C$98)+(H99*$C$99)+(H100*$C$100)+(H101*$C$101)+(H102*$C$102)+(H103*$C$103)+(H104*$C$104)+(H105*$C$105)+(H106*$C$106)+(H107*$C$107)+(H108*$C$108)+(H109*$C$109)+(H110*$C$110)+(H111*$C$111)+(H112*$C$112)+(H113*$C$113)+(H114*$C$114)+(#REF!*#REF!)+(H115*$C$115)+(H116*$C$116)+(H117*$C$117)+(H118*$C$118)+(H119*$C$119)+(H120*$C$120)+(H121*$C$121)+(H122*$C$122)+(H123*$C$123)+(H124*$C$124)+(H125*$C$125)+(H126*$C$126)+(H127*$C$127)</f>
        <v>#REF!</v>
      </c>
      <c r="I93" s="5" t="e">
        <f>(I94*$C$94)+(I95*$C$95)+(#REF!*#REF!)+(#REF!*#REF!)+(I96*$C$96)+(#REF!*#REF!)+(I97*$C$97)+(#REF!*#REF!)+(#REF!*#REF!)+(I98*$C$98)+(I99*$C$99)+(I100*$C$100)+(I101*$C$101)+(I102*$C$102)+(I103*$C$103)+(I104*$C$104)+(I105*$C$105)+(I106*$C$106)+(I107*$C$107)+(I108*$C$108)+(I109*$C$109)+(I110*$C$110)+(I111*$C$111)+(I112*$C$112)+(I113*$C$113)+(I114*$C$114)+(#REF!*#REF!)+(I115*$C$115)+(I116*$C$116)+(I117*$C$117)+(I118*$C$118)+(I119*$C$119)+(I120*$C$120)+(I121*$C$121)+(I122*$C$122)+(I123*$C$123)+(I124*$C$124)+(I125*$C$125)+(I126*$C$126)+(I127*$C$127)</f>
        <v>#REF!</v>
      </c>
      <c r="J93" s="5" t="e">
        <f>(J94*$C$94)+(J95*$C$95)+(#REF!*#REF!)+(#REF!*#REF!)+(J96*$C$96)+(#REF!*#REF!)+(J97*$C$97)+(#REF!*#REF!)+(#REF!*#REF!)+(J98*$C$98)+(J99*$C$99)+(J100*$C$100)+(J101*$C$101)+(J102*$C$102)+(J103*$C$103)+(J104*$C$104)+(J105*$C$105)+(J106*$C$106)+(J107*$C$107)+(J108*$C$108)+(J109*$C$109)+(J110*$C$110)+(J111*$C$111)+(J112*$C$112)+(J113*$C$113)+(J114*$C$114)+(#REF!*#REF!)+(J115*$C$115)+(J116*$C$116)+(J117*$C$117)+(J118*$C$118)+(J119*$C$119)+(J120*$C$120)+(J121*$C$121)+(J122*$C$122)+(J123*$C$123)+(J124*$C$124)+(J125*$C$125)+(J126*$C$126)+(J127*$C$127)</f>
        <v>#REF!</v>
      </c>
      <c r="K93" s="5" t="e">
        <f>(K94*$C$94)+(K95*$C$95)+(#REF!*#REF!)+(#REF!*#REF!)+(K96*$C$96)+(#REF!*#REF!)+(K97*$C$97)+(#REF!*#REF!)+(#REF!*#REF!)+(K98*$C$98)+(K99*$C$99)+(K100*$C$100)+(K101*$C$101)+(K102*$C$102)+(K103*$C$103)+(K104*$C$104)+(K105*$C$105)+(K106*$C$106)+(K107*$C$107)+(K108*$C$108)+(K109*$C$109)+(K110*$C$110)+(K111*$C$111)+(K112*$C$112)+(K113*$C$113)+(K114*$C$114)+(#REF!*#REF!)+(K115*$C$115)+(K116*$C$116)+(K117*$C$117)+(K118*$C$118)+(K119*$C$119)+(K120*$C$120)+(K121*$C$121)+(K122*$C$122)+(K123*$C$123)+(K124*$C$124)+(K125*$C$125)+(K126*$C$126)+(K127*$C$127)</f>
        <v>#REF!</v>
      </c>
      <c r="L93" s="5" t="e">
        <f>(L94*$C$94)+(L95*$C$95)+(#REF!*#REF!)+(#REF!*#REF!)+(L96*$C$96)+(#REF!*#REF!)+(L97*$C$97)+(#REF!*#REF!)+(#REF!*#REF!)+(L98*$C$98)+(L99*$C$99)+(L100*$C$100)+(L101*$C$101)+(L102*$C$102)+(L103*$C$103)+(L104*$C$104)+(L105*$C$105)+(L106*$C$106)+(L107*$C$107)+(L108*$C$108)+(L109*$C$109)+(L110*$C$110)+(L111*$C$111)+(L112*$C$112)+(L113*$C$113)+(L114*$C$114)+(#REF!*#REF!)+(L115*$C$115)+(L116*$C$116)+(L117*$C$117)+(L118*$C$118)+(L119*$C$119)+(L120*$C$120)+(L121*$C$121)+(L122*$C$122)+(L123*$C$123)+(L124*$C$124)+(L125*$C$125)+(L126*$C$126)+(L127*$C$127)</f>
        <v>#REF!</v>
      </c>
      <c r="M93" s="17">
        <f>SUM(M94:M127)</f>
        <v>295</v>
      </c>
      <c r="N93" s="17" t="s">
        <v>111</v>
      </c>
      <c r="O93" s="53">
        <f>SUM(O94:O127)</f>
        <v>74340</v>
      </c>
      <c r="P93" s="17"/>
      <c r="Q93" s="38"/>
      <c r="R93" s="38"/>
      <c r="S93" s="38"/>
      <c r="T93" s="38"/>
      <c r="U93" s="38" t="s">
        <v>125</v>
      </c>
      <c r="V93" s="55"/>
      <c r="W93" s="38"/>
      <c r="X93" s="38"/>
      <c r="Y93" s="38"/>
      <c r="Z93" s="38"/>
      <c r="AA93" s="54"/>
      <c r="AB93" s="38"/>
      <c r="AC93" s="38">
        <f>SUM(AB94:AB95)</f>
        <v>0</v>
      </c>
    </row>
    <row r="94" spans="1:29" x14ac:dyDescent="0.25">
      <c r="A94" t="s">
        <v>129</v>
      </c>
      <c r="B94" s="10" t="s">
        <v>160</v>
      </c>
      <c r="C94" s="1">
        <v>24</v>
      </c>
      <c r="D94" s="24">
        <v>0</v>
      </c>
      <c r="E94" s="22">
        <v>0</v>
      </c>
      <c r="F94" s="22">
        <v>0</v>
      </c>
      <c r="G94" s="25">
        <v>0</v>
      </c>
      <c r="H94" s="25">
        <v>0</v>
      </c>
      <c r="I94" s="9">
        <v>0</v>
      </c>
      <c r="J94" s="9">
        <v>5</v>
      </c>
      <c r="K94" s="9">
        <v>0</v>
      </c>
      <c r="L94" s="9">
        <v>0</v>
      </c>
      <c r="M94" s="15">
        <f ref="M94:M127" si="10" t="shared">SUM(D94:L94)*C94</f>
        <v>120</v>
      </c>
      <c r="N94" s="15">
        <v>252</v>
      </c>
      <c r="O94" s="40">
        <f>M94*N94</f>
        <v>30240</v>
      </c>
      <c r="P94" s="15">
        <v>1</v>
      </c>
      <c r="Q94" s="27">
        <v>1</v>
      </c>
      <c r="R94" s="27">
        <v>24</v>
      </c>
      <c r="S94" s="27">
        <v>1</v>
      </c>
      <c r="T94" s="39" t="s">
        <v>177</v>
      </c>
      <c r="U94" s="27" t="s">
        <v>130</v>
      </c>
      <c r="V94" s="41"/>
      <c r="W94" s="27"/>
      <c r="X94" s="27"/>
      <c r="Y94" s="27"/>
      <c r="Z94" s="27"/>
      <c r="AA94" s="34"/>
      <c r="AB94" s="27"/>
      <c r="AC94" s="27"/>
    </row>
    <row r="95" spans="1:29" x14ac:dyDescent="0.25">
      <c r="A95" t="s">
        <v>128</v>
      </c>
      <c r="B95" s="10" t="s">
        <v>161</v>
      </c>
      <c r="C95" s="1">
        <v>35</v>
      </c>
      <c r="D95" s="24">
        <v>0</v>
      </c>
      <c r="E95" s="22">
        <v>0</v>
      </c>
      <c r="F95" s="22">
        <v>0</v>
      </c>
      <c r="G95" s="25">
        <v>0</v>
      </c>
      <c r="H95" s="25">
        <v>0</v>
      </c>
      <c r="I95" s="9">
        <v>0</v>
      </c>
      <c r="J95" s="9">
        <v>5</v>
      </c>
      <c r="K95" s="9">
        <v>0</v>
      </c>
      <c r="L95" s="9">
        <v>0</v>
      </c>
      <c r="M95" s="15">
        <f si="10" t="shared"/>
        <v>175</v>
      </c>
      <c r="N95" s="15">
        <v>252</v>
      </c>
      <c r="O95" s="40">
        <f ref="O95:O127" si="11" t="shared">M95*N95</f>
        <v>44100</v>
      </c>
      <c r="P95" s="15">
        <v>2</v>
      </c>
      <c r="Q95" s="27">
        <v>1</v>
      </c>
      <c r="R95" s="27">
        <v>35</v>
      </c>
      <c r="S95" s="27">
        <v>2</v>
      </c>
      <c r="T95" s="39" t="s">
        <v>177</v>
      </c>
      <c r="U95" s="27" t="s">
        <v>130</v>
      </c>
      <c r="V95" s="41"/>
      <c r="W95" s="27"/>
      <c r="X95" s="27"/>
      <c r="Y95" s="27"/>
      <c r="Z95" s="27"/>
      <c r="AA95" s="34"/>
      <c r="AB95" s="27"/>
      <c r="AC95" s="27"/>
    </row>
    <row hidden="1" r="96" spans="1:29" x14ac:dyDescent="0.25">
      <c r="B96" s="57" t="s">
        <v>78</v>
      </c>
      <c r="C96" s="58">
        <v>40</v>
      </c>
      <c r="D96" s="25">
        <v>0</v>
      </c>
      <c r="E96" s="22">
        <v>0</v>
      </c>
      <c r="F96" s="22">
        <v>0</v>
      </c>
      <c r="G96" s="25">
        <v>0</v>
      </c>
      <c r="H96" s="25">
        <v>0</v>
      </c>
      <c r="I96" s="9">
        <v>0</v>
      </c>
      <c r="J96" s="9">
        <v>0</v>
      </c>
      <c r="K96" s="9">
        <v>0</v>
      </c>
      <c r="L96" s="9">
        <v>0</v>
      </c>
      <c r="M96" s="15">
        <f si="10" t="shared"/>
        <v>0</v>
      </c>
      <c r="N96" s="15">
        <v>252</v>
      </c>
      <c r="O96" s="15">
        <f si="11" t="shared"/>
        <v>0</v>
      </c>
      <c r="P96" s="30"/>
    </row>
    <row hidden="1" r="97" spans="2:16" x14ac:dyDescent="0.25">
      <c r="B97" s="10" t="s">
        <v>79</v>
      </c>
      <c r="C97" s="1">
        <v>40</v>
      </c>
      <c r="D97" s="25">
        <v>0</v>
      </c>
      <c r="E97" s="22">
        <v>0</v>
      </c>
      <c r="F97" s="22">
        <v>0</v>
      </c>
      <c r="G97" s="25">
        <v>0</v>
      </c>
      <c r="H97" s="25">
        <v>0</v>
      </c>
      <c r="I97" s="9">
        <v>0</v>
      </c>
      <c r="J97" s="9">
        <v>0</v>
      </c>
      <c r="K97" s="9">
        <v>0</v>
      </c>
      <c r="L97" s="9">
        <v>0</v>
      </c>
      <c r="M97" s="15">
        <f si="10" t="shared"/>
        <v>0</v>
      </c>
      <c r="N97" s="15">
        <v>252</v>
      </c>
      <c r="O97" s="15">
        <f si="11" t="shared"/>
        <v>0</v>
      </c>
      <c r="P97" s="30"/>
    </row>
    <row hidden="1" r="98" spans="2:16" x14ac:dyDescent="0.25">
      <c r="B98" s="10" t="s">
        <v>80</v>
      </c>
      <c r="C98" s="1">
        <v>8</v>
      </c>
      <c r="D98" s="25">
        <v>0</v>
      </c>
      <c r="E98" s="22">
        <v>0</v>
      </c>
      <c r="F98" s="22">
        <v>0</v>
      </c>
      <c r="G98" s="25">
        <v>0</v>
      </c>
      <c r="H98" s="25">
        <v>0</v>
      </c>
      <c r="I98" s="9">
        <v>0</v>
      </c>
      <c r="J98" s="9">
        <v>0</v>
      </c>
      <c r="K98" s="9">
        <v>0</v>
      </c>
      <c r="L98" s="9">
        <v>0</v>
      </c>
      <c r="M98" s="15">
        <f si="10" t="shared"/>
        <v>0</v>
      </c>
      <c r="N98" s="15">
        <v>252</v>
      </c>
      <c r="O98" s="15">
        <f si="11" t="shared"/>
        <v>0</v>
      </c>
      <c r="P98" s="30"/>
    </row>
    <row hidden="1" r="99" spans="2:16" x14ac:dyDescent="0.25">
      <c r="B99" s="10" t="s">
        <v>81</v>
      </c>
      <c r="C99" s="1">
        <v>16</v>
      </c>
      <c r="D99" s="25">
        <v>0</v>
      </c>
      <c r="E99" s="22">
        <v>0</v>
      </c>
      <c r="F99" s="22">
        <v>0</v>
      </c>
      <c r="G99" s="25">
        <v>0</v>
      </c>
      <c r="H99" s="25">
        <v>0</v>
      </c>
      <c r="I99" s="9">
        <v>0</v>
      </c>
      <c r="J99" s="9">
        <v>0</v>
      </c>
      <c r="K99" s="9">
        <v>0</v>
      </c>
      <c r="L99" s="9">
        <v>0</v>
      </c>
      <c r="M99" s="15">
        <f si="10" t="shared"/>
        <v>0</v>
      </c>
      <c r="N99" s="15">
        <v>252</v>
      </c>
      <c r="O99" s="15">
        <f si="11" t="shared"/>
        <v>0</v>
      </c>
      <c r="P99" s="30"/>
    </row>
    <row hidden="1" r="100" spans="2:16" x14ac:dyDescent="0.25">
      <c r="B100" s="10" t="s">
        <v>82</v>
      </c>
      <c r="C100" s="1">
        <v>54</v>
      </c>
      <c r="D100" s="25">
        <v>0</v>
      </c>
      <c r="E100" s="22">
        <v>0</v>
      </c>
      <c r="F100" s="22">
        <v>0</v>
      </c>
      <c r="G100" s="25">
        <v>0</v>
      </c>
      <c r="H100" s="25">
        <v>0</v>
      </c>
      <c r="I100" s="9">
        <v>0</v>
      </c>
      <c r="J100" s="9">
        <v>0</v>
      </c>
      <c r="K100" s="9">
        <v>0</v>
      </c>
      <c r="L100" s="9">
        <v>0</v>
      </c>
      <c r="M100" s="15">
        <f si="10" t="shared"/>
        <v>0</v>
      </c>
      <c r="N100" s="15">
        <v>252</v>
      </c>
      <c r="O100" s="15">
        <f si="11" t="shared"/>
        <v>0</v>
      </c>
      <c r="P100" s="30"/>
    </row>
    <row hidden="1" ht="30" r="101" spans="2:16" x14ac:dyDescent="0.25">
      <c r="B101" s="10" t="s">
        <v>83</v>
      </c>
      <c r="C101" s="1">
        <v>24</v>
      </c>
      <c r="D101" s="25">
        <v>0</v>
      </c>
      <c r="E101" s="22">
        <v>0</v>
      </c>
      <c r="F101" s="22">
        <v>0</v>
      </c>
      <c r="G101" s="25">
        <v>0</v>
      </c>
      <c r="H101" s="25">
        <v>0</v>
      </c>
      <c r="I101" s="9">
        <v>0</v>
      </c>
      <c r="J101" s="9">
        <v>0</v>
      </c>
      <c r="K101" s="9">
        <v>0</v>
      </c>
      <c r="L101" s="9">
        <v>0</v>
      </c>
      <c r="M101" s="15">
        <f si="10" t="shared"/>
        <v>0</v>
      </c>
      <c r="N101" s="15">
        <v>252</v>
      </c>
      <c r="O101" s="15">
        <f si="11" t="shared"/>
        <v>0</v>
      </c>
      <c r="P101" s="30"/>
    </row>
    <row hidden="1" r="102" spans="2:16" x14ac:dyDescent="0.25">
      <c r="B102" s="10" t="s">
        <v>84</v>
      </c>
      <c r="C102" s="1">
        <v>80</v>
      </c>
      <c r="D102" s="25">
        <v>0</v>
      </c>
      <c r="E102" s="22">
        <v>0</v>
      </c>
      <c r="F102" s="22">
        <v>0</v>
      </c>
      <c r="G102" s="25">
        <v>0</v>
      </c>
      <c r="H102" s="25">
        <v>0</v>
      </c>
      <c r="I102" s="9">
        <v>0</v>
      </c>
      <c r="J102" s="9">
        <v>0</v>
      </c>
      <c r="K102" s="9">
        <v>0</v>
      </c>
      <c r="L102" s="9">
        <v>0</v>
      </c>
      <c r="M102" s="15">
        <f si="10" t="shared"/>
        <v>0</v>
      </c>
      <c r="N102" s="15">
        <v>252</v>
      </c>
      <c r="O102" s="15">
        <f si="11" t="shared"/>
        <v>0</v>
      </c>
      <c r="P102" s="30"/>
    </row>
    <row hidden="1" r="103" spans="2:16" x14ac:dyDescent="0.25">
      <c r="B103" s="10" t="s">
        <v>85</v>
      </c>
      <c r="C103" s="1">
        <v>80</v>
      </c>
      <c r="D103" s="25">
        <v>0</v>
      </c>
      <c r="E103" s="22">
        <v>0</v>
      </c>
      <c r="F103" s="22">
        <v>0</v>
      </c>
      <c r="G103" s="25">
        <v>0</v>
      </c>
      <c r="H103" s="25">
        <v>0</v>
      </c>
      <c r="I103" s="9">
        <v>0</v>
      </c>
      <c r="J103" s="9">
        <v>0</v>
      </c>
      <c r="K103" s="9">
        <v>0</v>
      </c>
      <c r="L103" s="9">
        <v>0</v>
      </c>
      <c r="M103" s="15">
        <f si="10" t="shared"/>
        <v>0</v>
      </c>
      <c r="N103" s="15">
        <v>252</v>
      </c>
      <c r="O103" s="15">
        <f si="11" t="shared"/>
        <v>0</v>
      </c>
      <c r="P103" s="30"/>
    </row>
    <row hidden="1" r="104" spans="2:16" x14ac:dyDescent="0.25">
      <c r="B104" s="10" t="s">
        <v>86</v>
      </c>
      <c r="C104" s="1">
        <v>8</v>
      </c>
      <c r="D104" s="25">
        <v>0</v>
      </c>
      <c r="E104" s="22">
        <v>0</v>
      </c>
      <c r="F104" s="22">
        <v>0</v>
      </c>
      <c r="G104" s="25">
        <v>0</v>
      </c>
      <c r="H104" s="25">
        <v>0</v>
      </c>
      <c r="I104" s="9">
        <v>0</v>
      </c>
      <c r="J104" s="9">
        <v>0</v>
      </c>
      <c r="K104" s="9">
        <v>0</v>
      </c>
      <c r="L104" s="9">
        <v>0</v>
      </c>
      <c r="M104" s="15">
        <f si="10" t="shared"/>
        <v>0</v>
      </c>
      <c r="N104" s="15">
        <v>252</v>
      </c>
      <c r="O104" s="15">
        <f si="11" t="shared"/>
        <v>0</v>
      </c>
      <c r="P104" s="30"/>
    </row>
    <row hidden="1" r="105" spans="2:16" x14ac:dyDescent="0.25">
      <c r="B105" s="10" t="s">
        <v>87</v>
      </c>
      <c r="C105" s="1">
        <v>8</v>
      </c>
      <c r="D105" s="25">
        <v>0</v>
      </c>
      <c r="E105" s="22">
        <v>0</v>
      </c>
      <c r="F105" s="22">
        <v>0</v>
      </c>
      <c r="G105" s="25">
        <v>0</v>
      </c>
      <c r="H105" s="25">
        <v>0</v>
      </c>
      <c r="I105" s="9">
        <v>0</v>
      </c>
      <c r="J105" s="9">
        <v>0</v>
      </c>
      <c r="K105" s="9">
        <v>0</v>
      </c>
      <c r="L105" s="9">
        <v>0</v>
      </c>
      <c r="M105" s="15">
        <f si="10" t="shared"/>
        <v>0</v>
      </c>
      <c r="N105" s="15">
        <v>252</v>
      </c>
      <c r="O105" s="15">
        <f si="11" t="shared"/>
        <v>0</v>
      </c>
      <c r="P105" s="30"/>
    </row>
    <row hidden="1" r="106" spans="2:16" x14ac:dyDescent="0.25">
      <c r="B106" s="10" t="s">
        <v>88</v>
      </c>
      <c r="C106" s="1">
        <v>200</v>
      </c>
      <c r="D106" s="25">
        <v>0</v>
      </c>
      <c r="E106" s="22">
        <v>0</v>
      </c>
      <c r="F106" s="22">
        <v>0</v>
      </c>
      <c r="G106" s="25">
        <v>0</v>
      </c>
      <c r="H106" s="25">
        <v>0</v>
      </c>
      <c r="I106" s="9">
        <v>0</v>
      </c>
      <c r="J106" s="9">
        <v>0</v>
      </c>
      <c r="K106" s="9">
        <v>0</v>
      </c>
      <c r="L106" s="9">
        <v>0</v>
      </c>
      <c r="M106" s="15">
        <f si="10" t="shared"/>
        <v>0</v>
      </c>
      <c r="N106" s="15">
        <v>252</v>
      </c>
      <c r="O106" s="15">
        <f si="11" t="shared"/>
        <v>0</v>
      </c>
      <c r="P106" s="30"/>
    </row>
    <row hidden="1" r="107" spans="2:16" x14ac:dyDescent="0.25">
      <c r="B107" s="10" t="s">
        <v>89</v>
      </c>
      <c r="C107" s="1">
        <v>47</v>
      </c>
      <c r="D107" s="25">
        <v>0</v>
      </c>
      <c r="E107" s="22">
        <v>0</v>
      </c>
      <c r="F107" s="22">
        <v>0</v>
      </c>
      <c r="G107" s="25">
        <v>0</v>
      </c>
      <c r="H107" s="25">
        <v>0</v>
      </c>
      <c r="I107" s="9">
        <v>0</v>
      </c>
      <c r="J107" s="9">
        <v>0</v>
      </c>
      <c r="K107" s="9">
        <v>0</v>
      </c>
      <c r="L107" s="9">
        <v>0</v>
      </c>
      <c r="M107" s="15">
        <f si="10" t="shared"/>
        <v>0</v>
      </c>
      <c r="N107" s="15">
        <v>252</v>
      </c>
      <c r="O107" s="15">
        <f si="11" t="shared"/>
        <v>0</v>
      </c>
      <c r="P107" s="30"/>
    </row>
    <row hidden="1" r="108" spans="2:16" x14ac:dyDescent="0.25">
      <c r="B108" s="10" t="s">
        <v>90</v>
      </c>
      <c r="C108" s="1">
        <v>28</v>
      </c>
      <c r="D108" s="25">
        <v>0</v>
      </c>
      <c r="E108" s="22">
        <v>0</v>
      </c>
      <c r="F108" s="22">
        <v>0</v>
      </c>
      <c r="G108" s="25">
        <v>0</v>
      </c>
      <c r="H108" s="25">
        <v>0</v>
      </c>
      <c r="I108" s="9">
        <v>0</v>
      </c>
      <c r="J108" s="9">
        <v>0</v>
      </c>
      <c r="K108" s="9">
        <v>0</v>
      </c>
      <c r="L108" s="9">
        <v>0</v>
      </c>
      <c r="M108" s="15">
        <f si="10" t="shared"/>
        <v>0</v>
      </c>
      <c r="N108" s="15">
        <v>252</v>
      </c>
      <c r="O108" s="15">
        <f si="11" t="shared"/>
        <v>0</v>
      </c>
      <c r="P108" s="30"/>
    </row>
    <row hidden="1" r="109" spans="2:16" x14ac:dyDescent="0.25">
      <c r="B109" s="10" t="s">
        <v>91</v>
      </c>
      <c r="C109" s="1">
        <v>44</v>
      </c>
      <c r="D109" s="25">
        <v>0</v>
      </c>
      <c r="E109" s="22">
        <v>0</v>
      </c>
      <c r="F109" s="22">
        <v>0</v>
      </c>
      <c r="G109" s="25">
        <v>0</v>
      </c>
      <c r="H109" s="25">
        <v>0</v>
      </c>
      <c r="I109" s="9">
        <v>0</v>
      </c>
      <c r="J109" s="9">
        <v>0</v>
      </c>
      <c r="K109" s="9">
        <v>0</v>
      </c>
      <c r="L109" s="9">
        <v>0</v>
      </c>
      <c r="M109" s="15">
        <f si="10" t="shared"/>
        <v>0</v>
      </c>
      <c r="N109" s="15">
        <v>252</v>
      </c>
      <c r="O109" s="15">
        <f si="11" t="shared"/>
        <v>0</v>
      </c>
      <c r="P109" s="30"/>
    </row>
    <row hidden="1" r="110" spans="2:16" x14ac:dyDescent="0.25">
      <c r="B110" s="10" t="s">
        <v>92</v>
      </c>
      <c r="C110" s="1">
        <v>59</v>
      </c>
      <c r="D110" s="25">
        <v>0</v>
      </c>
      <c r="E110" s="22">
        <v>0</v>
      </c>
      <c r="F110" s="22">
        <v>0</v>
      </c>
      <c r="G110" s="25">
        <v>0</v>
      </c>
      <c r="H110" s="25">
        <v>0</v>
      </c>
      <c r="I110" s="9">
        <v>0</v>
      </c>
      <c r="J110" s="9">
        <v>0</v>
      </c>
      <c r="K110" s="9">
        <v>0</v>
      </c>
      <c r="L110" s="9">
        <v>0</v>
      </c>
      <c r="M110" s="15">
        <f si="10" t="shared"/>
        <v>0</v>
      </c>
      <c r="N110" s="15">
        <v>252</v>
      </c>
      <c r="O110" s="15">
        <f si="11" t="shared"/>
        <v>0</v>
      </c>
      <c r="P110" s="30"/>
    </row>
    <row hidden="1" r="111" spans="2:16" x14ac:dyDescent="0.25">
      <c r="B111" s="10" t="s">
        <v>93</v>
      </c>
      <c r="C111" s="1">
        <v>63</v>
      </c>
      <c r="D111" s="25">
        <v>0</v>
      </c>
      <c r="E111" s="22">
        <v>0</v>
      </c>
      <c r="F111" s="22">
        <v>0</v>
      </c>
      <c r="G111" s="25">
        <v>0</v>
      </c>
      <c r="H111" s="25">
        <v>0</v>
      </c>
      <c r="I111" s="9">
        <v>0</v>
      </c>
      <c r="J111" s="9">
        <v>0</v>
      </c>
      <c r="K111" s="9">
        <v>0</v>
      </c>
      <c r="L111" s="9">
        <v>0</v>
      </c>
      <c r="M111" s="15">
        <f si="10" t="shared"/>
        <v>0</v>
      </c>
      <c r="N111" s="15">
        <v>252</v>
      </c>
      <c r="O111" s="15">
        <f si="11" t="shared"/>
        <v>0</v>
      </c>
      <c r="P111" s="30"/>
    </row>
    <row hidden="1" r="112" spans="2:16" x14ac:dyDescent="0.25">
      <c r="B112" s="10" t="s">
        <v>94</v>
      </c>
      <c r="C112" s="1">
        <v>265</v>
      </c>
      <c r="D112" s="25">
        <v>0</v>
      </c>
      <c r="E112" s="22">
        <v>0</v>
      </c>
      <c r="F112" s="22">
        <v>0</v>
      </c>
      <c r="G112" s="25">
        <v>0</v>
      </c>
      <c r="H112" s="25">
        <v>0</v>
      </c>
      <c r="I112" s="9">
        <v>0</v>
      </c>
      <c r="J112" s="9">
        <v>0</v>
      </c>
      <c r="K112" s="9">
        <v>0</v>
      </c>
      <c r="L112" s="9">
        <v>0</v>
      </c>
      <c r="M112" s="15">
        <f si="10" t="shared"/>
        <v>0</v>
      </c>
      <c r="N112" s="15">
        <v>252</v>
      </c>
      <c r="O112" s="15">
        <f si="11" t="shared"/>
        <v>0</v>
      </c>
      <c r="P112" s="30"/>
    </row>
    <row hidden="1" r="113" spans="2:16" x14ac:dyDescent="0.25">
      <c r="B113" s="10" t="s">
        <v>95</v>
      </c>
      <c r="C113" s="1">
        <v>212</v>
      </c>
      <c r="D113" s="25">
        <v>0</v>
      </c>
      <c r="E113" s="22">
        <v>0</v>
      </c>
      <c r="F113" s="22">
        <v>0</v>
      </c>
      <c r="G113" s="25">
        <v>0</v>
      </c>
      <c r="H113" s="25">
        <v>0</v>
      </c>
      <c r="I113" s="9">
        <v>0</v>
      </c>
      <c r="J113" s="9">
        <v>0</v>
      </c>
      <c r="K113" s="9">
        <v>0</v>
      </c>
      <c r="L113" s="9">
        <v>0</v>
      </c>
      <c r="M113" s="15">
        <f si="10" t="shared"/>
        <v>0</v>
      </c>
      <c r="N113" s="15">
        <v>252</v>
      </c>
      <c r="O113" s="15">
        <f si="11" t="shared"/>
        <v>0</v>
      </c>
      <c r="P113" s="30"/>
    </row>
    <row hidden="1" r="114" spans="2:16" x14ac:dyDescent="0.25">
      <c r="B114" s="10" t="s">
        <v>96</v>
      </c>
      <c r="C114" s="1">
        <v>217</v>
      </c>
      <c r="D114" s="25">
        <v>0</v>
      </c>
      <c r="E114" s="22">
        <v>0</v>
      </c>
      <c r="F114" s="22">
        <v>0</v>
      </c>
      <c r="G114" s="25">
        <v>0</v>
      </c>
      <c r="H114" s="25">
        <v>0</v>
      </c>
      <c r="I114" s="9">
        <v>0</v>
      </c>
      <c r="J114" s="9">
        <v>0</v>
      </c>
      <c r="K114" s="9">
        <v>0</v>
      </c>
      <c r="L114" s="9">
        <v>0</v>
      </c>
      <c r="M114" s="15">
        <f si="10" t="shared"/>
        <v>0</v>
      </c>
      <c r="N114" s="15">
        <v>252</v>
      </c>
      <c r="O114" s="15">
        <f si="11" t="shared"/>
        <v>0</v>
      </c>
      <c r="P114" s="30"/>
    </row>
    <row hidden="1" r="115" spans="2:16" x14ac:dyDescent="0.25">
      <c r="B115" s="10" t="s">
        <v>97</v>
      </c>
      <c r="C115" s="1">
        <v>8</v>
      </c>
      <c r="D115" s="25">
        <v>0</v>
      </c>
      <c r="E115" s="22">
        <v>0</v>
      </c>
      <c r="F115" s="22">
        <v>0</v>
      </c>
      <c r="G115" s="25">
        <v>0</v>
      </c>
      <c r="H115" s="25">
        <v>0</v>
      </c>
      <c r="I115" s="9">
        <v>0</v>
      </c>
      <c r="J115" s="9">
        <v>0</v>
      </c>
      <c r="K115" s="9">
        <v>0</v>
      </c>
      <c r="L115" s="9">
        <v>0</v>
      </c>
      <c r="M115" s="15">
        <f si="10" t="shared"/>
        <v>0</v>
      </c>
      <c r="N115" s="15">
        <v>252</v>
      </c>
      <c r="O115" s="15">
        <f si="11" t="shared"/>
        <v>0</v>
      </c>
      <c r="P115" s="30"/>
    </row>
    <row hidden="1" ht="30" r="116" spans="2:16" x14ac:dyDescent="0.25">
      <c r="B116" s="10" t="s">
        <v>98</v>
      </c>
      <c r="C116" s="1">
        <v>24</v>
      </c>
      <c r="D116" s="25">
        <v>0</v>
      </c>
      <c r="E116" s="22">
        <v>0</v>
      </c>
      <c r="F116" s="22">
        <v>0</v>
      </c>
      <c r="G116" s="25">
        <v>0</v>
      </c>
      <c r="H116" s="25">
        <v>0</v>
      </c>
      <c r="I116" s="9">
        <v>0</v>
      </c>
      <c r="J116" s="9">
        <v>0</v>
      </c>
      <c r="K116" s="9">
        <v>0</v>
      </c>
      <c r="L116" s="9">
        <v>0</v>
      </c>
      <c r="M116" s="15">
        <f si="10" t="shared"/>
        <v>0</v>
      </c>
      <c r="N116" s="15">
        <v>252</v>
      </c>
      <c r="O116" s="15">
        <f si="11" t="shared"/>
        <v>0</v>
      </c>
      <c r="P116" s="30"/>
    </row>
    <row hidden="1" ht="30" r="117" spans="2:16" x14ac:dyDescent="0.25">
      <c r="B117" s="10" t="s">
        <v>99</v>
      </c>
      <c r="C117" s="1">
        <v>8</v>
      </c>
      <c r="D117" s="25">
        <v>0</v>
      </c>
      <c r="E117" s="22">
        <v>0</v>
      </c>
      <c r="F117" s="22">
        <v>0</v>
      </c>
      <c r="G117" s="25">
        <v>0</v>
      </c>
      <c r="H117" s="25">
        <v>0</v>
      </c>
      <c r="I117" s="9">
        <v>0</v>
      </c>
      <c r="J117" s="9">
        <v>0</v>
      </c>
      <c r="K117" s="9">
        <v>0</v>
      </c>
      <c r="L117" s="9">
        <v>0</v>
      </c>
      <c r="M117" s="15">
        <f si="10" t="shared"/>
        <v>0</v>
      </c>
      <c r="N117" s="15">
        <v>252</v>
      </c>
      <c r="O117" s="15">
        <f si="11" t="shared"/>
        <v>0</v>
      </c>
      <c r="P117" s="30"/>
    </row>
    <row hidden="1" r="118" spans="2:16" x14ac:dyDescent="0.25">
      <c r="B118" s="10" t="s">
        <v>100</v>
      </c>
      <c r="C118" s="1">
        <v>8</v>
      </c>
      <c r="D118" s="25">
        <v>0</v>
      </c>
      <c r="E118" s="22">
        <v>0</v>
      </c>
      <c r="F118" s="22">
        <v>0</v>
      </c>
      <c r="G118" s="25">
        <v>0</v>
      </c>
      <c r="H118" s="25">
        <v>0</v>
      </c>
      <c r="I118" s="9">
        <v>0</v>
      </c>
      <c r="J118" s="9">
        <v>0</v>
      </c>
      <c r="K118" s="9">
        <v>0</v>
      </c>
      <c r="L118" s="9">
        <v>0</v>
      </c>
      <c r="M118" s="15">
        <f si="10" t="shared"/>
        <v>0</v>
      </c>
      <c r="N118" s="15">
        <v>252</v>
      </c>
      <c r="O118" s="15">
        <f si="11" t="shared"/>
        <v>0</v>
      </c>
      <c r="P118" s="30"/>
    </row>
    <row hidden="1" r="119" spans="2:16" x14ac:dyDescent="0.25">
      <c r="B119" s="10" t="s">
        <v>101</v>
      </c>
      <c r="C119" s="1">
        <v>8</v>
      </c>
      <c r="D119" s="25">
        <v>0</v>
      </c>
      <c r="E119" s="22">
        <v>0</v>
      </c>
      <c r="F119" s="22">
        <v>0</v>
      </c>
      <c r="G119" s="25">
        <v>0</v>
      </c>
      <c r="H119" s="25">
        <v>0</v>
      </c>
      <c r="I119" s="9">
        <v>0</v>
      </c>
      <c r="J119" s="9">
        <v>0</v>
      </c>
      <c r="K119" s="9">
        <v>0</v>
      </c>
      <c r="L119" s="9">
        <v>0</v>
      </c>
      <c r="M119" s="15">
        <f si="10" t="shared"/>
        <v>0</v>
      </c>
      <c r="N119" s="15">
        <v>252</v>
      </c>
      <c r="O119" s="15">
        <f si="11" t="shared"/>
        <v>0</v>
      </c>
      <c r="P119" s="30"/>
    </row>
    <row hidden="1" ht="30" r="120" spans="2:16" x14ac:dyDescent="0.25">
      <c r="B120" s="10" t="s">
        <v>102</v>
      </c>
      <c r="C120" s="1">
        <v>8</v>
      </c>
      <c r="D120" s="25">
        <v>0</v>
      </c>
      <c r="E120" s="22">
        <v>0</v>
      </c>
      <c r="F120" s="22">
        <v>0</v>
      </c>
      <c r="G120" s="25">
        <v>0</v>
      </c>
      <c r="H120" s="25">
        <v>0</v>
      </c>
      <c r="I120" s="9">
        <v>0</v>
      </c>
      <c r="J120" s="9">
        <v>0</v>
      </c>
      <c r="K120" s="9">
        <v>0</v>
      </c>
      <c r="L120" s="9">
        <v>0</v>
      </c>
      <c r="M120" s="15">
        <f si="10" t="shared"/>
        <v>0</v>
      </c>
      <c r="N120" s="15">
        <v>252</v>
      </c>
      <c r="O120" s="15">
        <f si="11" t="shared"/>
        <v>0</v>
      </c>
      <c r="P120" s="30"/>
    </row>
    <row hidden="1" r="121" spans="2:16" x14ac:dyDescent="0.25">
      <c r="B121" s="10" t="s">
        <v>103</v>
      </c>
      <c r="C121" s="1">
        <v>8</v>
      </c>
      <c r="D121" s="25">
        <v>0</v>
      </c>
      <c r="E121" s="22">
        <v>0</v>
      </c>
      <c r="F121" s="22">
        <v>0</v>
      </c>
      <c r="G121" s="25">
        <v>0</v>
      </c>
      <c r="H121" s="25">
        <v>0</v>
      </c>
      <c r="I121" s="9">
        <v>0</v>
      </c>
      <c r="J121" s="9">
        <v>0</v>
      </c>
      <c r="K121" s="9">
        <v>0</v>
      </c>
      <c r="L121" s="9">
        <v>0</v>
      </c>
      <c r="M121" s="15">
        <f si="10" t="shared"/>
        <v>0</v>
      </c>
      <c r="N121" s="15">
        <v>252</v>
      </c>
      <c r="O121" s="15">
        <f si="11" t="shared"/>
        <v>0</v>
      </c>
      <c r="P121" s="30"/>
    </row>
    <row hidden="1" r="122" spans="2:16" x14ac:dyDescent="0.25">
      <c r="B122" s="10" t="s">
        <v>104</v>
      </c>
      <c r="C122" s="1">
        <v>8</v>
      </c>
      <c r="D122" s="25">
        <v>0</v>
      </c>
      <c r="E122" s="22">
        <v>0</v>
      </c>
      <c r="F122" s="22">
        <v>0</v>
      </c>
      <c r="G122" s="25">
        <v>0</v>
      </c>
      <c r="H122" s="25">
        <v>0</v>
      </c>
      <c r="I122" s="9">
        <v>0</v>
      </c>
      <c r="J122" s="9">
        <v>0</v>
      </c>
      <c r="K122" s="9">
        <v>0</v>
      </c>
      <c r="L122" s="9">
        <v>0</v>
      </c>
      <c r="M122" s="15">
        <f si="10" t="shared"/>
        <v>0</v>
      </c>
      <c r="N122" s="15">
        <v>252</v>
      </c>
      <c r="O122" s="15">
        <f si="11" t="shared"/>
        <v>0</v>
      </c>
      <c r="P122" s="30"/>
    </row>
    <row hidden="1" r="123" spans="2:16" x14ac:dyDescent="0.25">
      <c r="B123" s="10" t="s">
        <v>105</v>
      </c>
      <c r="C123" s="1">
        <v>150</v>
      </c>
      <c r="D123" s="25">
        <v>0</v>
      </c>
      <c r="E123" s="22">
        <v>0</v>
      </c>
      <c r="F123" s="22">
        <v>0</v>
      </c>
      <c r="G123" s="25">
        <v>0</v>
      </c>
      <c r="H123" s="25">
        <v>0</v>
      </c>
      <c r="I123" s="9">
        <v>0</v>
      </c>
      <c r="J123" s="9">
        <v>0</v>
      </c>
      <c r="K123" s="9">
        <v>0</v>
      </c>
      <c r="L123" s="9">
        <v>0</v>
      </c>
      <c r="M123" s="15">
        <f si="10" t="shared"/>
        <v>0</v>
      </c>
      <c r="N123" s="15">
        <v>252</v>
      </c>
      <c r="O123" s="15">
        <f si="11" t="shared"/>
        <v>0</v>
      </c>
      <c r="P123" s="30"/>
    </row>
    <row hidden="1" r="124" spans="2:16" x14ac:dyDescent="0.25">
      <c r="B124" s="10" t="s">
        <v>106</v>
      </c>
      <c r="C124" s="1">
        <v>135</v>
      </c>
      <c r="D124" s="25">
        <v>0</v>
      </c>
      <c r="E124" s="22">
        <v>0</v>
      </c>
      <c r="F124" s="22">
        <v>0</v>
      </c>
      <c r="G124" s="25">
        <v>0</v>
      </c>
      <c r="H124" s="25">
        <v>0</v>
      </c>
      <c r="I124" s="9">
        <v>0</v>
      </c>
      <c r="J124" s="9">
        <v>0</v>
      </c>
      <c r="K124" s="9">
        <v>0</v>
      </c>
      <c r="L124" s="9">
        <v>0</v>
      </c>
      <c r="M124" s="15">
        <f si="10" t="shared"/>
        <v>0</v>
      </c>
      <c r="N124" s="15">
        <v>252</v>
      </c>
      <c r="O124" s="15">
        <f si="11" t="shared"/>
        <v>0</v>
      </c>
      <c r="P124" s="30"/>
    </row>
    <row hidden="1" r="125" spans="2:16" x14ac:dyDescent="0.25">
      <c r="B125" s="10" t="s">
        <v>107</v>
      </c>
      <c r="C125" s="1">
        <v>150</v>
      </c>
      <c r="D125" s="25">
        <v>0</v>
      </c>
      <c r="E125" s="22">
        <v>0</v>
      </c>
      <c r="F125" s="22">
        <v>0</v>
      </c>
      <c r="G125" s="25">
        <v>0</v>
      </c>
      <c r="H125" s="25">
        <v>0</v>
      </c>
      <c r="I125" s="9">
        <v>0</v>
      </c>
      <c r="J125" s="9">
        <v>0</v>
      </c>
      <c r="K125" s="9">
        <v>0</v>
      </c>
      <c r="L125" s="9">
        <v>0</v>
      </c>
      <c r="M125" s="15">
        <f si="10" t="shared"/>
        <v>0</v>
      </c>
      <c r="N125" s="15">
        <v>252</v>
      </c>
      <c r="O125" s="15">
        <f si="11" t="shared"/>
        <v>0</v>
      </c>
      <c r="P125" s="30"/>
    </row>
    <row hidden="1" r="126" spans="2:16" x14ac:dyDescent="0.25">
      <c r="B126" s="10" t="s">
        <v>108</v>
      </c>
      <c r="C126" s="1">
        <v>100</v>
      </c>
      <c r="D126" s="25">
        <v>0</v>
      </c>
      <c r="E126" s="22">
        <v>0</v>
      </c>
      <c r="F126" s="22">
        <v>0</v>
      </c>
      <c r="G126" s="25">
        <v>0</v>
      </c>
      <c r="H126" s="25">
        <v>0</v>
      </c>
      <c r="I126" s="9">
        <v>0</v>
      </c>
      <c r="J126" s="9">
        <v>0</v>
      </c>
      <c r="K126" s="9">
        <v>0</v>
      </c>
      <c r="L126" s="9">
        <v>0</v>
      </c>
      <c r="M126" s="15">
        <f si="10" t="shared"/>
        <v>0</v>
      </c>
      <c r="N126" s="15">
        <v>252</v>
      </c>
      <c r="O126" s="15">
        <f si="11" t="shared"/>
        <v>0</v>
      </c>
      <c r="P126" s="30"/>
    </row>
    <row hidden="1" r="127" spans="2:16" x14ac:dyDescent="0.25">
      <c r="B127" s="10" t="s">
        <v>109</v>
      </c>
      <c r="C127" s="1">
        <v>40</v>
      </c>
      <c r="D127" s="25">
        <v>0</v>
      </c>
      <c r="E127" s="22">
        <v>0</v>
      </c>
      <c r="F127" s="22">
        <v>0</v>
      </c>
      <c r="G127" s="25">
        <v>0</v>
      </c>
      <c r="H127" s="25">
        <v>0</v>
      </c>
      <c r="I127" s="9">
        <v>0</v>
      </c>
      <c r="J127" s="9">
        <v>0</v>
      </c>
      <c r="K127" s="9">
        <v>0</v>
      </c>
      <c r="L127" s="9">
        <v>0</v>
      </c>
      <c r="M127" s="15">
        <f si="10" t="shared"/>
        <v>0</v>
      </c>
      <c r="N127" s="15">
        <v>252</v>
      </c>
      <c r="O127" s="15">
        <f si="11" t="shared"/>
        <v>0</v>
      </c>
      <c r="P127" s="30"/>
    </row>
    <row hidden="1" r="128" spans="2:16" x14ac:dyDescent="0.25">
      <c r="B128" s="4" t="s">
        <v>112</v>
      </c>
      <c r="C128" s="7"/>
      <c r="D128" s="7">
        <f>(D129*$C$129)+(D130*$C$130)+(D131*$C$131)+(D132*$C$132)+(D133*$C$133)+(D134*$C$134)+(D135*$C$135)+(D136*$C$136)+(D137*$C$137)+(D138*$C$138)+(D139*$C$139)+(D140*$C$140)+(D141*$C$141)+(D142*$C$142)+(D143*$C$143)+(D144*$C$144)+(D145*$C$145)+(D146*$C$146)+(D147*$C$147)+(D148*$C$148)+(D149*$C$149)+(D150*$C$150)</f>
        <v>0</v>
      </c>
      <c r="E128" s="7">
        <f ref="E128:L128" si="12" t="shared">(E129*$C$129)+(E130*$C$130)+(E131*$C$131)+(E132*$C$132)+(E133*$C$133)+(E134*$C$134)+(E135*$C$135)+(E136*$C$136)+(E137*$C$137)+(E138*$C$138)+(E139*$C$139)+(E140*$C$140)+(E141*$C$141)+(E142*$C$142)+(E143*$C$143)+(E144*$C$144)+(E145*$C$145)+(E146*$C$146)+(E147*$C$147)+(E148*$C$148)+(E149*$C$149)+(E150*$C$150)</f>
        <v>0</v>
      </c>
      <c r="F128" s="7">
        <f si="12" t="shared"/>
        <v>0</v>
      </c>
      <c r="G128" s="7">
        <f si="12" t="shared"/>
        <v>0</v>
      </c>
      <c r="H128" s="7">
        <f si="12" t="shared"/>
        <v>0</v>
      </c>
      <c r="I128" s="7">
        <f si="12" t="shared"/>
        <v>0</v>
      </c>
      <c r="J128" s="7">
        <f si="12" t="shared"/>
        <v>0</v>
      </c>
      <c r="K128" s="7">
        <f si="12" t="shared"/>
        <v>0</v>
      </c>
      <c r="L128" s="7">
        <f si="12" t="shared"/>
        <v>0</v>
      </c>
      <c r="M128" s="19">
        <f>SUM(M129:M150)</f>
        <v>0</v>
      </c>
      <c r="N128" s="19" t="s">
        <v>113</v>
      </c>
      <c r="O128" s="19">
        <f>SUM(O129:O150)</f>
        <v>0</v>
      </c>
      <c r="P128" s="33"/>
    </row>
    <row hidden="1" r="129" spans="2:16" x14ac:dyDescent="0.25">
      <c r="B129" s="11" t="s">
        <v>115</v>
      </c>
      <c r="C129" s="9"/>
      <c r="D129" s="25">
        <v>0</v>
      </c>
      <c r="E129" s="22">
        <v>0</v>
      </c>
      <c r="F129" s="9">
        <v>11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15">
        <f ref="M129:M150" si="13" t="shared">SUM(D129:L129)*C129</f>
        <v>0</v>
      </c>
      <c r="N129" s="15">
        <v>144</v>
      </c>
      <c r="O129" s="15">
        <f>M129*N129</f>
        <v>0</v>
      </c>
      <c r="P129" s="30"/>
    </row>
    <row hidden="1" r="130" spans="2:16" x14ac:dyDescent="0.25">
      <c r="B130" s="11" t="s">
        <v>116</v>
      </c>
      <c r="C130" s="9"/>
      <c r="D130" s="25">
        <v>0</v>
      </c>
      <c r="E130" s="22">
        <v>0</v>
      </c>
      <c r="F130" s="9">
        <v>0</v>
      </c>
      <c r="G130" s="9">
        <v>0</v>
      </c>
      <c r="H130" s="9">
        <v>0</v>
      </c>
      <c r="I130" s="9">
        <v>0</v>
      </c>
      <c r="J130" s="9">
        <v>7</v>
      </c>
      <c r="K130" s="9">
        <v>0</v>
      </c>
      <c r="L130" s="9">
        <v>0</v>
      </c>
      <c r="M130" s="15">
        <f si="13" t="shared"/>
        <v>0</v>
      </c>
      <c r="N130" s="15">
        <v>144</v>
      </c>
      <c r="O130" s="15">
        <f ref="O130:O143" si="14" t="shared">M130*N130</f>
        <v>0</v>
      </c>
      <c r="P130" s="30"/>
    </row>
    <row hidden="1" r="131" spans="2:16" x14ac:dyDescent="0.25">
      <c r="B131" s="11"/>
      <c r="C131" s="9"/>
      <c r="D131" s="25">
        <v>0</v>
      </c>
      <c r="E131" s="22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15">
        <f si="13" t="shared"/>
        <v>0</v>
      </c>
      <c r="N131" s="15">
        <v>144</v>
      </c>
      <c r="O131" s="15">
        <f si="14" t="shared"/>
        <v>0</v>
      </c>
      <c r="P131" s="30"/>
    </row>
    <row hidden="1" r="132" spans="2:16" x14ac:dyDescent="0.25">
      <c r="B132" s="11"/>
      <c r="C132" s="9"/>
      <c r="D132" s="25">
        <v>0</v>
      </c>
      <c r="E132" s="22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15">
        <f si="13" t="shared"/>
        <v>0</v>
      </c>
      <c r="N132" s="15">
        <v>144</v>
      </c>
      <c r="O132" s="15">
        <f si="14" t="shared"/>
        <v>0</v>
      </c>
      <c r="P132" s="30"/>
    </row>
    <row hidden="1" r="133" spans="2:16" x14ac:dyDescent="0.25">
      <c r="B133" s="11"/>
      <c r="C133" s="9"/>
      <c r="D133" s="25">
        <v>0</v>
      </c>
      <c r="E133" s="22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15">
        <f si="13" t="shared"/>
        <v>0</v>
      </c>
      <c r="N133" s="15">
        <v>144</v>
      </c>
      <c r="O133" s="15">
        <f si="14" t="shared"/>
        <v>0</v>
      </c>
      <c r="P133" s="30"/>
    </row>
    <row hidden="1" r="134" spans="2:16" x14ac:dyDescent="0.25">
      <c r="B134" s="11"/>
      <c r="C134" s="9"/>
      <c r="D134" s="25">
        <v>0</v>
      </c>
      <c r="E134" s="22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15">
        <f si="13" t="shared"/>
        <v>0</v>
      </c>
      <c r="N134" s="15">
        <v>144</v>
      </c>
      <c r="O134" s="15">
        <f si="14" t="shared"/>
        <v>0</v>
      </c>
      <c r="P134" s="30"/>
    </row>
    <row hidden="1" r="135" spans="2:16" x14ac:dyDescent="0.25">
      <c r="B135" s="11"/>
      <c r="C135" s="9"/>
      <c r="D135" s="25">
        <v>0</v>
      </c>
      <c r="E135" s="22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15">
        <f si="13" t="shared"/>
        <v>0</v>
      </c>
      <c r="N135" s="15">
        <v>144</v>
      </c>
      <c r="O135" s="15">
        <f si="14" t="shared"/>
        <v>0</v>
      </c>
      <c r="P135" s="30"/>
    </row>
    <row hidden="1" r="136" spans="2:16" x14ac:dyDescent="0.25">
      <c r="B136" s="11"/>
      <c r="C136" s="9"/>
      <c r="D136" s="25">
        <v>0</v>
      </c>
      <c r="E136" s="22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15">
        <f si="13" t="shared"/>
        <v>0</v>
      </c>
      <c r="N136" s="15">
        <v>144</v>
      </c>
      <c r="O136" s="15">
        <f si="14" t="shared"/>
        <v>0</v>
      </c>
      <c r="P136" s="30"/>
    </row>
    <row hidden="1" r="137" spans="2:16" x14ac:dyDescent="0.25">
      <c r="B137" s="11"/>
      <c r="C137" s="9"/>
      <c r="D137" s="25">
        <v>0</v>
      </c>
      <c r="E137" s="22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15">
        <f si="13" t="shared"/>
        <v>0</v>
      </c>
      <c r="N137" s="15">
        <v>144</v>
      </c>
      <c r="O137" s="15">
        <f si="14" t="shared"/>
        <v>0</v>
      </c>
      <c r="P137" s="30"/>
    </row>
    <row hidden="1" r="138" spans="2:16" x14ac:dyDescent="0.25">
      <c r="B138" s="11"/>
      <c r="C138" s="9"/>
      <c r="D138" s="25">
        <v>0</v>
      </c>
      <c r="E138" s="22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15">
        <f si="13" t="shared"/>
        <v>0</v>
      </c>
      <c r="N138" s="15">
        <v>144</v>
      </c>
      <c r="O138" s="15">
        <f si="14" t="shared"/>
        <v>0</v>
      </c>
      <c r="P138" s="30"/>
    </row>
    <row hidden="1" r="139" spans="2:16" x14ac:dyDescent="0.25">
      <c r="B139" s="11"/>
      <c r="C139" s="9"/>
      <c r="D139" s="25">
        <v>0</v>
      </c>
      <c r="E139" s="22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15">
        <f si="13" t="shared"/>
        <v>0</v>
      </c>
      <c r="N139" s="15">
        <v>144</v>
      </c>
      <c r="O139" s="15">
        <f si="14" t="shared"/>
        <v>0</v>
      </c>
      <c r="P139" s="30"/>
    </row>
    <row hidden="1" r="140" spans="2:16" x14ac:dyDescent="0.25">
      <c r="B140" s="11"/>
      <c r="C140" s="9"/>
      <c r="D140" s="25">
        <v>0</v>
      </c>
      <c r="E140" s="22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15">
        <f si="13" t="shared"/>
        <v>0</v>
      </c>
      <c r="N140" s="15">
        <v>144</v>
      </c>
      <c r="O140" s="15">
        <f si="14" t="shared"/>
        <v>0</v>
      </c>
      <c r="P140" s="30"/>
    </row>
    <row hidden="1" r="141" spans="2:16" x14ac:dyDescent="0.25">
      <c r="B141" s="11"/>
      <c r="C141" s="9"/>
      <c r="D141" s="25">
        <v>0</v>
      </c>
      <c r="E141" s="22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15">
        <f si="13" t="shared"/>
        <v>0</v>
      </c>
      <c r="N141" s="15">
        <v>144</v>
      </c>
      <c r="O141" s="15">
        <f si="14" t="shared"/>
        <v>0</v>
      </c>
      <c r="P141" s="30"/>
    </row>
    <row hidden="1" r="142" spans="2:16" x14ac:dyDescent="0.25">
      <c r="B142" s="11"/>
      <c r="C142" s="9"/>
      <c r="D142" s="25">
        <v>0</v>
      </c>
      <c r="E142" s="22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15">
        <f si="13" t="shared"/>
        <v>0</v>
      </c>
      <c r="N142" s="15">
        <v>144</v>
      </c>
      <c r="O142" s="15">
        <f si="14" t="shared"/>
        <v>0</v>
      </c>
      <c r="P142" s="30"/>
    </row>
    <row hidden="1" r="143" spans="2:16" x14ac:dyDescent="0.25">
      <c r="B143" s="11"/>
      <c r="C143" s="9"/>
      <c r="D143" s="25">
        <v>0</v>
      </c>
      <c r="E143" s="22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15">
        <f si="13" t="shared"/>
        <v>0</v>
      </c>
      <c r="N143" s="15">
        <v>144</v>
      </c>
      <c r="O143" s="15">
        <f si="14" t="shared"/>
        <v>0</v>
      </c>
      <c r="P143" s="30"/>
    </row>
    <row hidden="1" r="144" spans="2:16" x14ac:dyDescent="0.25">
      <c r="B144" s="11"/>
      <c r="C144" s="9"/>
      <c r="D144" s="25">
        <v>0</v>
      </c>
      <c r="E144" s="22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15">
        <f si="13" t="shared"/>
        <v>0</v>
      </c>
      <c r="N144" s="15">
        <v>144</v>
      </c>
      <c r="O144" s="15">
        <f ref="O144:O150" si="15" t="shared">M144*N144</f>
        <v>0</v>
      </c>
      <c r="P144" s="30"/>
    </row>
    <row hidden="1" r="145" spans="2:29" x14ac:dyDescent="0.25">
      <c r="B145" s="11"/>
      <c r="C145" s="9"/>
      <c r="D145" s="25">
        <v>0</v>
      </c>
      <c r="E145" s="22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15">
        <f si="13" t="shared"/>
        <v>0</v>
      </c>
      <c r="N145" s="15">
        <v>144</v>
      </c>
      <c r="O145" s="15">
        <f si="15" t="shared"/>
        <v>0</v>
      </c>
      <c r="P145" s="30"/>
    </row>
    <row hidden="1" r="146" spans="2:29" x14ac:dyDescent="0.25">
      <c r="B146" s="11"/>
      <c r="C146" s="9"/>
      <c r="D146" s="25">
        <v>0</v>
      </c>
      <c r="E146" s="22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15">
        <f si="13" t="shared"/>
        <v>0</v>
      </c>
      <c r="N146" s="15">
        <v>144</v>
      </c>
      <c r="O146" s="15">
        <f si="15" t="shared"/>
        <v>0</v>
      </c>
      <c r="P146" s="30"/>
    </row>
    <row hidden="1" r="147" spans="2:29" x14ac:dyDescent="0.25">
      <c r="B147" s="11"/>
      <c r="C147" s="9"/>
      <c r="D147" s="25">
        <v>0</v>
      </c>
      <c r="E147" s="22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15">
        <f si="13" t="shared"/>
        <v>0</v>
      </c>
      <c r="N147" s="15">
        <v>144</v>
      </c>
      <c r="O147" s="15">
        <f si="15" t="shared"/>
        <v>0</v>
      </c>
      <c r="P147" s="30"/>
    </row>
    <row hidden="1" r="148" spans="2:29" x14ac:dyDescent="0.25">
      <c r="B148" s="11"/>
      <c r="C148" s="9"/>
      <c r="D148" s="25">
        <v>0</v>
      </c>
      <c r="E148" s="22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15">
        <f si="13" t="shared"/>
        <v>0</v>
      </c>
      <c r="N148" s="15">
        <v>144</v>
      </c>
      <c r="O148" s="15">
        <f si="15" t="shared"/>
        <v>0</v>
      </c>
      <c r="P148" s="30"/>
    </row>
    <row hidden="1" r="149" spans="2:29" x14ac:dyDescent="0.25">
      <c r="B149" s="11"/>
      <c r="C149" s="9"/>
      <c r="D149" s="25">
        <v>0</v>
      </c>
      <c r="E149" s="22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15">
        <f si="13" t="shared"/>
        <v>0</v>
      </c>
      <c r="N149" s="15">
        <v>144</v>
      </c>
      <c r="O149" s="15">
        <f si="15" t="shared"/>
        <v>0</v>
      </c>
      <c r="P149" s="30"/>
    </row>
    <row hidden="1" r="150" spans="2:29" x14ac:dyDescent="0.25">
      <c r="B150" s="11"/>
      <c r="C150" s="9"/>
      <c r="D150" s="25">
        <v>0</v>
      </c>
      <c r="E150" s="22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15">
        <f si="13" t="shared"/>
        <v>0</v>
      </c>
      <c r="N150" s="15">
        <v>144</v>
      </c>
      <c r="O150" s="15">
        <f si="15" t="shared"/>
        <v>0</v>
      </c>
      <c r="P150" s="30"/>
    </row>
    <row hidden="1" ht="17.25" r="151" spans="2:29" x14ac:dyDescent="0.3">
      <c r="B151" s="20" t="s">
        <v>114</v>
      </c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U151" t="s">
        <v>125</v>
      </c>
    </row>
    <row r="152" spans="2:29" x14ac:dyDescent="0.25">
      <c r="B152" s="4" t="s">
        <v>176</v>
      </c>
      <c r="C152" s="4"/>
      <c r="D152" s="5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51"/>
      <c r="P152" s="4"/>
      <c r="Q152" s="4"/>
      <c r="R152" s="4"/>
      <c r="S152" s="4"/>
      <c r="T152" s="4"/>
      <c r="U152" s="38" t="s">
        <v>125</v>
      </c>
      <c r="V152" s="52"/>
      <c r="W152" s="4"/>
      <c r="X152" s="4"/>
      <c r="Y152" s="4"/>
      <c r="Z152" s="4"/>
      <c r="AA152" s="51"/>
      <c r="AB152" s="4"/>
      <c r="AC152" s="4">
        <f>SUM(AB153:AB161)</f>
        <v>0</v>
      </c>
    </row>
    <row r="153" spans="2:29" x14ac:dyDescent="0.25">
      <c r="B153" s="48" t="s">
        <v>162</v>
      </c>
      <c r="C153" s="49">
        <v>80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9">
        <v>2</v>
      </c>
      <c r="Q153" s="47">
        <v>1</v>
      </c>
      <c r="R153" s="47">
        <v>80</v>
      </c>
      <c r="S153" s="45"/>
      <c r="T153" s="27"/>
      <c r="U153" s="27" t="s">
        <v>125</v>
      </c>
      <c r="V153" s="44"/>
      <c r="W153" s="44"/>
      <c r="X153" s="44"/>
      <c r="Y153" s="44"/>
      <c r="Z153" s="44"/>
      <c r="AA153" s="44"/>
      <c r="AB153" s="45"/>
      <c r="AC153" s="45"/>
    </row>
    <row r="154" spans="2:29" x14ac:dyDescent="0.25">
      <c r="B154" s="48" t="s">
        <v>163</v>
      </c>
      <c r="C154" s="49">
        <v>40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9">
        <v>4</v>
      </c>
      <c r="Q154" s="47">
        <v>1</v>
      </c>
      <c r="R154" s="47">
        <v>40</v>
      </c>
      <c r="S154" s="45"/>
      <c r="T154" s="27"/>
      <c r="U154" s="27" t="s">
        <v>125</v>
      </c>
      <c r="V154" s="44"/>
      <c r="W154" s="44"/>
      <c r="X154" s="44"/>
      <c r="Y154" s="44"/>
      <c r="Z154" s="44"/>
      <c r="AA154" s="44"/>
      <c r="AB154" s="45"/>
      <c r="AC154" s="45"/>
    </row>
    <row r="155" spans="2:29" x14ac:dyDescent="0.25">
      <c r="B155" s="48" t="s">
        <v>164</v>
      </c>
      <c r="C155" s="49">
        <v>160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9">
        <v>3</v>
      </c>
      <c r="Q155" s="47">
        <v>1</v>
      </c>
      <c r="R155" s="47">
        <v>160</v>
      </c>
      <c r="S155" s="47">
        <v>3</v>
      </c>
      <c r="T155" s="39" t="s">
        <v>177</v>
      </c>
      <c r="U155" s="27" t="s">
        <v>130</v>
      </c>
      <c r="V155" s="44"/>
      <c r="W155" s="44"/>
      <c r="X155" s="44"/>
      <c r="Y155" s="44"/>
      <c r="Z155" s="44"/>
      <c r="AA155" s="44"/>
      <c r="AB155" s="45"/>
      <c r="AC155" s="45"/>
    </row>
    <row r="156" spans="2:29" x14ac:dyDescent="0.25">
      <c r="B156" s="48" t="s">
        <v>165</v>
      </c>
      <c r="C156" s="49">
        <v>40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9">
        <v>2</v>
      </c>
      <c r="Q156" s="47">
        <v>1</v>
      </c>
      <c r="R156" s="47">
        <v>40</v>
      </c>
      <c r="S156" s="47">
        <v>2</v>
      </c>
      <c r="T156" s="39" t="s">
        <v>177</v>
      </c>
      <c r="U156" s="27" t="s">
        <v>130</v>
      </c>
      <c r="V156" s="44"/>
      <c r="W156" s="44"/>
      <c r="X156" s="44"/>
      <c r="Y156" s="44"/>
      <c r="Z156" s="44"/>
      <c r="AA156" s="44"/>
      <c r="AB156" s="45"/>
      <c r="AC156" s="45"/>
    </row>
    <row r="157" spans="2:29" x14ac:dyDescent="0.25">
      <c r="B157" s="48" t="s">
        <v>166</v>
      </c>
      <c r="C157" s="49">
        <v>59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9">
        <v>3</v>
      </c>
      <c r="Q157" s="47">
        <v>1</v>
      </c>
      <c r="R157" s="47">
        <v>59</v>
      </c>
      <c r="S157" s="47">
        <v>3</v>
      </c>
      <c r="T157" s="39" t="s">
        <v>177</v>
      </c>
      <c r="U157" s="27" t="s">
        <v>130</v>
      </c>
      <c r="V157" s="44"/>
      <c r="W157" s="44"/>
      <c r="X157" s="44"/>
      <c r="Y157" s="44"/>
      <c r="Z157" s="44"/>
      <c r="AA157" s="44"/>
      <c r="AB157" s="45"/>
      <c r="AC157" s="45"/>
    </row>
    <row r="158" spans="2:29" x14ac:dyDescent="0.25">
      <c r="B158" s="48" t="s">
        <v>167</v>
      </c>
      <c r="C158" s="49">
        <v>40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9">
        <v>1</v>
      </c>
      <c r="Q158" s="47">
        <v>1</v>
      </c>
      <c r="R158" s="47">
        <v>40</v>
      </c>
      <c r="S158" s="47">
        <v>1</v>
      </c>
      <c r="T158" s="39" t="s">
        <v>177</v>
      </c>
      <c r="U158" s="27" t="s">
        <v>130</v>
      </c>
      <c r="V158" s="44"/>
      <c r="W158" s="44"/>
      <c r="X158" s="44"/>
      <c r="Y158" s="44"/>
      <c r="Z158" s="44"/>
      <c r="AA158" s="44"/>
      <c r="AB158" s="45"/>
      <c r="AC158" s="45"/>
    </row>
    <row r="159" spans="2:29" x14ac:dyDescent="0.25">
      <c r="B159" s="48" t="s">
        <v>168</v>
      </c>
      <c r="C159" s="49">
        <v>40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9">
        <v>1</v>
      </c>
      <c r="Q159" s="47">
        <v>1</v>
      </c>
      <c r="R159" s="47">
        <v>40</v>
      </c>
      <c r="S159" s="47">
        <v>1</v>
      </c>
      <c r="T159" s="39" t="s">
        <v>177</v>
      </c>
      <c r="U159" s="27" t="s">
        <v>130</v>
      </c>
      <c r="V159" s="44"/>
      <c r="W159" s="44"/>
      <c r="X159" s="44"/>
      <c r="Y159" s="44"/>
      <c r="Z159" s="44"/>
      <c r="AA159" s="44"/>
      <c r="AB159" s="45"/>
      <c r="AC159" s="45"/>
    </row>
    <row r="160" spans="2:29" x14ac:dyDescent="0.25">
      <c r="B160" s="48" t="s">
        <v>169</v>
      </c>
      <c r="C160" s="49">
        <v>40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9">
        <v>1</v>
      </c>
      <c r="Q160" s="47">
        <v>1</v>
      </c>
      <c r="R160" s="47">
        <v>40</v>
      </c>
      <c r="S160" s="47">
        <v>1</v>
      </c>
      <c r="T160" s="39" t="s">
        <v>177</v>
      </c>
      <c r="U160" s="27" t="s">
        <v>130</v>
      </c>
      <c r="V160" s="44"/>
      <c r="W160" s="44"/>
      <c r="X160" s="44"/>
      <c r="Y160" s="44"/>
      <c r="Z160" s="44"/>
      <c r="AA160" s="44"/>
      <c r="AB160" s="45"/>
      <c r="AC160" s="45"/>
    </row>
    <row ht="15.75" r="161" spans="2:29" thickBot="1" x14ac:dyDescent="0.3">
      <c r="B161" s="48" t="s">
        <v>170</v>
      </c>
      <c r="C161" s="49">
        <v>40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9">
        <v>1</v>
      </c>
      <c r="Q161" s="47">
        <v>1</v>
      </c>
      <c r="R161" s="47">
        <v>40</v>
      </c>
      <c r="S161" s="47">
        <v>1</v>
      </c>
      <c r="T161" s="39" t="s">
        <v>177</v>
      </c>
      <c r="U161" s="27" t="s">
        <v>130</v>
      </c>
      <c r="V161" s="44"/>
      <c r="W161" s="44"/>
      <c r="X161" s="44"/>
      <c r="Y161" s="44"/>
      <c r="Z161" s="44"/>
      <c r="AA161" s="44"/>
      <c r="AB161" s="45"/>
      <c r="AC161" s="45"/>
    </row>
    <row ht="15.75" r="162" spans="2:29" thickBot="1" x14ac:dyDescent="0.3">
      <c r="B162" s="46" t="s">
        <v>114</v>
      </c>
      <c r="C162" s="65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7"/>
      <c r="Q162" s="68"/>
      <c r="R162" s="68"/>
      <c r="S162" s="68"/>
      <c r="T162" s="68"/>
      <c r="U162" s="69"/>
      <c r="V162" s="66"/>
      <c r="W162" s="66"/>
      <c r="X162" s="66"/>
      <c r="Y162" s="66"/>
      <c r="Z162" s="66"/>
      <c r="AA162" s="66"/>
      <c r="AB162" s="65"/>
      <c r="AC162" s="50">
        <f>AC3+AC33+AC52+AC74+AC93+AC152</f>
        <v>0</v>
      </c>
    </row>
    <row r="163" spans="2:29" x14ac:dyDescent="0.25">
      <c r="B163" s="13"/>
      <c r="C163" s="21"/>
    </row>
    <row r="164" spans="2:29" x14ac:dyDescent="0.25">
      <c r="B164" s="13"/>
      <c r="C164" s="21"/>
    </row>
    <row r="165" spans="2:29" x14ac:dyDescent="0.25">
      <c r="B165" s="13"/>
      <c r="C165" s="21"/>
    </row>
    <row r="166" spans="2:29" x14ac:dyDescent="0.25">
      <c r="B166" s="13"/>
      <c r="C166" s="21"/>
    </row>
  </sheetData>
  <autoFilter ref="B1:O15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3">
      <filters blank="1">
        <filter val="1 167 024"/>
        <filter val="13 952"/>
        <filter val="161 928"/>
        <filter val="17 992"/>
        <filter val="179 920"/>
        <filter val="182 736"/>
        <filter val="241 920"/>
        <filter val="28 464"/>
        <filter val="28 512"/>
        <filter val="32 256"/>
        <filter val="4 360"/>
        <filter val="41 472"/>
        <filter val="45 360"/>
        <filter val="56 928"/>
        <filter val="59 472"/>
        <filter val="6 976"/>
        <filter val="60 480"/>
        <filter val="64 260"/>
        <filter val="71 280"/>
        <filter val="75 904"/>
        <filter val="753 732"/>
        <filter val="8 064"/>
        <filter val="81 096"/>
      </filters>
    </filterColumn>
  </autoFilter>
  <mergeCells count="7">
    <mergeCell ref="C162:AB162"/>
    <mergeCell ref="A2:A3"/>
    <mergeCell ref="V1:AA1"/>
    <mergeCell ref="O1:O2"/>
    <mergeCell ref="D1:L1"/>
    <mergeCell ref="M1:M2"/>
    <mergeCell ref="N1:N2"/>
  </mergeCells>
  <dataValidations count="2">
    <dataValidation showErrorMessage="1" showInputMessage="1" sqref="U3:U4 U52:U56 U6:U7 U32:U35 U74 U93 U152" type="list">
      <formula1>$U$151:$U$151</formula1>
    </dataValidation>
    <dataValidation showErrorMessage="1" showInputMessage="1" sqref="U75 U153:U161 U94:U95 U86 U77:U81 U57:U59" type="list">
      <formula1>$U$151:$U$162</formula1>
    </dataValidation>
  </dataValidations>
  <pageMargins bottom="0.78740157499999996" footer="0.3" header="0.3" left="0.7" right="0.7" top="0.78740157499999996"/>
  <pageSetup fitToHeight="0" orientation="landscape" paperSize="9" r:id="rId1" scale="66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baseType="lpstr" size="3">
      <vt:lpstr>PLÁN VZDĚLÁVÁNÍ</vt:lpstr>
      <vt:lpstr>'PLÁN VZDĚLÁVÁNÍ'!Oblast_tisku</vt:lpstr>
      <vt:lpstr>otevřený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2016-06-15T14:34:09Z</dcterms:created>
  <cp:lastPrinted>2017-01-26T06:39:43Z</cp:lastPrinted>
  <dcterms:modified xsi:type="dcterms:W3CDTF">2020-03-03T10:05:23Z</dcterms:modified>
</cp:coreProperties>
</file>