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C43CAC8A-DFC6-4DD1-B17A-AD2C33B45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čerpání MP" sheetId="1" r:id="rId1"/>
    <sheet name="List1" sheetId="3" state="hidden" r:id="rId2"/>
    <sheet name="Pomocný" sheetId="2" state="hidden" r:id="rId3"/>
  </sheets>
  <definedNames>
    <definedName name="_ftn1" localSheetId="0">'Přehled čerpání MP'!#REF!</definedName>
    <definedName name="_ftn2" localSheetId="0">'Přehled čerpání MP'!#REF!</definedName>
    <definedName name="leden_2022">Pomocný!$F$2</definedName>
    <definedName name="únor_2022">Pomocný!$G$2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H19" i="1"/>
  <c r="I19" i="1"/>
  <c r="H23" i="1"/>
  <c r="I23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20" i="1"/>
  <c r="I20" i="1"/>
  <c r="H21" i="1"/>
  <c r="I21" i="1"/>
  <c r="H22" i="1"/>
  <c r="I22" i="1"/>
  <c r="N29" i="1"/>
  <c r="N21" i="1"/>
  <c r="D26" i="1"/>
  <c r="D33" i="1"/>
  <c r="D23" i="1"/>
  <c r="D29" i="1"/>
  <c r="D28" i="1"/>
  <c r="D20" i="1"/>
  <c r="C26" i="1"/>
  <c r="C20" i="1"/>
  <c r="C22" i="1"/>
  <c r="C23" i="1"/>
  <c r="C27" i="1"/>
  <c r="C28" i="1"/>
  <c r="C29" i="1"/>
  <c r="C30" i="1"/>
  <c r="C31" i="1"/>
  <c r="C32" i="1"/>
  <c r="C33" i="1"/>
  <c r="C34" i="1"/>
  <c r="C35" i="1"/>
  <c r="C36" i="1"/>
  <c r="C37" i="1"/>
  <c r="C38" i="1"/>
  <c r="D22" i="1"/>
  <c r="D27" i="1"/>
  <c r="D30" i="1"/>
  <c r="D31" i="1"/>
  <c r="D32" i="1"/>
  <c r="D34" i="1"/>
  <c r="D35" i="1"/>
  <c r="D36" i="1"/>
  <c r="D37" i="1"/>
  <c r="D38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9" i="1"/>
  <c r="N19" i="1"/>
  <c r="N20" i="1"/>
  <c r="N22" i="1"/>
  <c r="N23" i="1"/>
  <c r="N24" i="1"/>
  <c r="N26" i="1"/>
  <c r="N27" i="1"/>
  <c r="N28" i="1"/>
  <c r="N30" i="1"/>
  <c r="N31" i="1"/>
  <c r="N32" i="1"/>
  <c r="N33" i="1"/>
  <c r="N34" i="1"/>
  <c r="N35" i="1"/>
  <c r="N36" i="1"/>
  <c r="N37" i="1"/>
  <c r="N38" i="1"/>
  <c r="G38" i="1"/>
  <c r="G22" i="1"/>
  <c r="G24" i="1"/>
  <c r="H24" i="1"/>
  <c r="G26" i="1"/>
  <c r="J26" i="1"/>
  <c r="G28" i="1"/>
  <c r="G30" i="1"/>
  <c r="G32" i="1"/>
  <c r="G36" i="1"/>
  <c r="G20" i="1"/>
  <c r="J20" i="1"/>
  <c r="G21" i="1"/>
  <c r="J21" i="1"/>
  <c r="J22" i="1"/>
  <c r="G23" i="1"/>
  <c r="J23" i="1"/>
  <c r="G25" i="1"/>
  <c r="H25" i="1"/>
  <c r="I25" i="1"/>
  <c r="J25" i="1"/>
  <c r="G27" i="1"/>
  <c r="J27" i="1"/>
  <c r="J28" i="1"/>
  <c r="G29" i="1"/>
  <c r="J29" i="1"/>
  <c r="J30" i="1"/>
  <c r="G31" i="1"/>
  <c r="J31" i="1"/>
  <c r="J32" i="1"/>
  <c r="G33" i="1"/>
  <c r="J33" i="1"/>
  <c r="G34" i="1"/>
  <c r="J34" i="1"/>
  <c r="G35" i="1"/>
  <c r="J35" i="1"/>
  <c r="J36" i="1"/>
  <c r="G37" i="1"/>
  <c r="J37" i="1"/>
  <c r="J38" i="1"/>
  <c r="G19" i="1"/>
  <c r="I24" i="1"/>
  <c r="J24" i="1"/>
  <c r="H39" i="1" a="1"/>
  <c r="H39" i="1"/>
  <c r="J19" i="1"/>
  <c r="I39" i="1" a="1"/>
  <c r="I39" i="1"/>
  <c r="J39" i="1" a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4" authorId="0" shapeId="0" xr:uid="{7C8E67EF-98F0-437F-A0E2-8970E9330EE1}">
      <text>
        <r>
          <rPr>
            <b/>
            <sz val="10"/>
            <color indexed="81"/>
            <rFont val="Arial"/>
            <family val="2"/>
            <charset val="238"/>
          </rPr>
          <t>Dle hodnoty stanovené v právním aktu o poskytnutí podpory</t>
        </r>
      </text>
    </comment>
    <comment ref="C17" authorId="0" shapeId="0" xr:uid="{10AABAD0-FA5A-4F1B-9F45-035705BF3BC3}">
      <text>
        <r>
          <rPr>
            <b/>
            <sz val="10"/>
            <color indexed="81"/>
            <rFont val="Arial"/>
            <family val="2"/>
            <charset val="238"/>
          </rPr>
          <t>Při úvazku 0,68 lze započítat pouze 0,65 úvazku (tj. vždy pouze celý násobek základní jednotky 0,05 za měsíc)</t>
        </r>
      </text>
    </comment>
    <comment ref="E17" authorId="0" shapeId="0" xr:uid="{37FBC152-C9A6-4977-9560-94ACC81664AE}">
      <text>
        <r>
          <rPr>
            <b/>
            <sz val="10"/>
            <color indexed="81"/>
            <rFont val="Arial"/>
            <family val="2"/>
            <charset val="238"/>
          </rPr>
          <t>Dle fondu pracovní doby včetně svátků připadajících na pracovní dny</t>
        </r>
      </text>
    </comment>
    <comment ref="F17" authorId="0" shapeId="0" xr:uid="{8265024C-DDE4-4EDD-9205-A26135C52177}">
      <text>
        <r>
          <rPr>
            <b/>
            <sz val="10"/>
            <color indexed="81"/>
            <rFont val="Arial"/>
            <family val="2"/>
            <charset val="238"/>
          </rPr>
          <t xml:space="preserve">Vyloučené dny uvedeny pod tabulkou </t>
        </r>
      </text>
    </comment>
    <comment ref="O18" authorId="0" shapeId="0" xr:uid="{43A4576E-7334-4F91-AF69-9612710AD9C6}">
      <text>
        <r>
          <rPr>
            <sz val="9"/>
            <color indexed="81"/>
            <rFont val="Tahoma"/>
            <charset val="1"/>
          </rPr>
          <t>Uvádějte ve formátu dd.mm.rrrrr.</t>
        </r>
      </text>
    </comment>
    <comment ref="P18" authorId="0" shapeId="0" xr:uid="{E1A2AB7B-2C4F-489B-B895-746D87EABD22}">
      <text>
        <r>
          <rPr>
            <sz val="9"/>
            <color indexed="81"/>
            <rFont val="Tahoma"/>
            <family val="2"/>
            <charset val="238"/>
          </rPr>
          <t>Uvádějte ve formátu dd.mm.rrrrr.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<sst xmlns="http://schemas.openxmlformats.org/spreadsheetml/2006/main" count="153" uniqueCount="140">
  <si>
    <t>Registrační číslo projektu</t>
  </si>
  <si>
    <t>Název projektu</t>
  </si>
  <si>
    <t>Název příjemce</t>
  </si>
  <si>
    <t>Sledované období</t>
  </si>
  <si>
    <t xml:space="preserve">Příloha se vztahuje k ZoR č. </t>
  </si>
  <si>
    <t>Název zaměstnavatele</t>
  </si>
  <si>
    <t xml:space="preserve"> IČO zaměstnavatele</t>
  </si>
  <si>
    <t>Jméno a příjmení podpořené osoby</t>
  </si>
  <si>
    <t>Sjednaný druh práce</t>
  </si>
  <si>
    <t xml:space="preserve">Období, na které byl úvazek sjednán </t>
  </si>
  <si>
    <t xml:space="preserve">Od </t>
  </si>
  <si>
    <t>Do</t>
  </si>
  <si>
    <t>DPČ</t>
  </si>
  <si>
    <t>Měsíc</t>
  </si>
  <si>
    <t xml:space="preserve">Počet požadovaných jednotek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</si>
  <si>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</si>
  <si>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</si>
  <si>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</si>
  <si>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</si>
  <si>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</si>
  <si>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</si>
  <si>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</si>
  <si>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</si>
  <si>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</si>
  <si>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</si>
  <si>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</si>
  <si>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</si>
  <si>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</si>
  <si>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</si>
  <si>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leden 2022</t>
  </si>
  <si>
    <t>leden 2023</t>
  </si>
  <si>
    <t>leden 2024</t>
  </si>
  <si>
    <t>leden 2025</t>
  </si>
  <si>
    <t>leden 2026</t>
  </si>
  <si>
    <t>leden 2027</t>
  </si>
  <si>
    <t>leden 2028</t>
  </si>
  <si>
    <t>únor 2022</t>
  </si>
  <si>
    <t>březen 2022</t>
  </si>
  <si>
    <t>duben 2022</t>
  </si>
  <si>
    <t>květen 2022</t>
  </si>
  <si>
    <t>červen 2022</t>
  </si>
  <si>
    <t>červenec 2022</t>
  </si>
  <si>
    <t>srpen 2022</t>
  </si>
  <si>
    <t>září 2022</t>
  </si>
  <si>
    <t>říjen 2022</t>
  </si>
  <si>
    <t>listopad 2022</t>
  </si>
  <si>
    <t>prosinec 2022</t>
  </si>
  <si>
    <t>únor 2023</t>
  </si>
  <si>
    <t>březen 2023</t>
  </si>
  <si>
    <t>duben 2023</t>
  </si>
  <si>
    <t>květen 2023</t>
  </si>
  <si>
    <t>červen 2023</t>
  </si>
  <si>
    <t>červenec 2023</t>
  </si>
  <si>
    <t>srpen 2023</t>
  </si>
  <si>
    <t>září 2023</t>
  </si>
  <si>
    <t>říjen 2023</t>
  </si>
  <si>
    <t>listopad 2023</t>
  </si>
  <si>
    <t>prosinec 2023</t>
  </si>
  <si>
    <t>únor 2024</t>
  </si>
  <si>
    <t>březen 2024</t>
  </si>
  <si>
    <t>duben 2024</t>
  </si>
  <si>
    <t>květen 2024</t>
  </si>
  <si>
    <t>červen 2024</t>
  </si>
  <si>
    <t>červenec 2024</t>
  </si>
  <si>
    <t>srpen 2024</t>
  </si>
  <si>
    <t>září 2024</t>
  </si>
  <si>
    <t>říjen 2024</t>
  </si>
  <si>
    <t>listopad 2024</t>
  </si>
  <si>
    <t>prosinec 2024</t>
  </si>
  <si>
    <t>únor 2025</t>
  </si>
  <si>
    <t>březen 2025</t>
  </si>
  <si>
    <t>duben 2025</t>
  </si>
  <si>
    <t>květen 2025</t>
  </si>
  <si>
    <t>červen 2025</t>
  </si>
  <si>
    <t>červenec 2025</t>
  </si>
  <si>
    <t>srpen 2025</t>
  </si>
  <si>
    <t>září 2025</t>
  </si>
  <si>
    <t>říjen 2025</t>
  </si>
  <si>
    <t>listopad 2025</t>
  </si>
  <si>
    <t>prosinec 2025</t>
  </si>
  <si>
    <t>únor 2026</t>
  </si>
  <si>
    <t>březen 2026</t>
  </si>
  <si>
    <t>duben 2026</t>
  </si>
  <si>
    <t>květen 2026</t>
  </si>
  <si>
    <t>červen 2026</t>
  </si>
  <si>
    <t>červenec 2026</t>
  </si>
  <si>
    <t>srpen 2026</t>
  </si>
  <si>
    <t>září 2026</t>
  </si>
  <si>
    <t>říjen 2026</t>
  </si>
  <si>
    <t>listopad 2026</t>
  </si>
  <si>
    <t>prosinec 2026</t>
  </si>
  <si>
    <t>únor 2027</t>
  </si>
  <si>
    <t>březen 2027</t>
  </si>
  <si>
    <t>duben 2027</t>
  </si>
  <si>
    <t>květen 2027</t>
  </si>
  <si>
    <t>červen 2027</t>
  </si>
  <si>
    <t>červenec 2027</t>
  </si>
  <si>
    <t>srpen 2027</t>
  </si>
  <si>
    <t>září 2027</t>
  </si>
  <si>
    <t>říjen 2027</t>
  </si>
  <si>
    <t>listopad 2027</t>
  </si>
  <si>
    <t>prosinec 2027</t>
  </si>
  <si>
    <t>únor 2028</t>
  </si>
  <si>
    <t>březen 2028</t>
  </si>
  <si>
    <t>duben 2028</t>
  </si>
  <si>
    <t>květen 2028</t>
  </si>
  <si>
    <t>červen 2028</t>
  </si>
  <si>
    <t>červenec 2028</t>
  </si>
  <si>
    <t>srpen 2028</t>
  </si>
  <si>
    <t>září 2028</t>
  </si>
  <si>
    <t>říjen 2028</t>
  </si>
  <si>
    <t>listopad 2028</t>
  </si>
  <si>
    <t>prosinec 2028</t>
  </si>
  <si>
    <t>15.</t>
  </si>
  <si>
    <t>16.</t>
  </si>
  <si>
    <t>17.</t>
  </si>
  <si>
    <t>18.</t>
  </si>
  <si>
    <t>19.</t>
  </si>
  <si>
    <t>20.</t>
  </si>
  <si>
    <t>Počet odpracovaných dnů</t>
  </si>
  <si>
    <t>Typ pracovně- právního vztahu</t>
  </si>
  <si>
    <t>Vyberte</t>
  </si>
  <si>
    <r>
      <t>Pomocný - bude skryt</t>
    </r>
    <r>
      <rPr>
        <sz val="10"/>
        <color rgb="FFFF0000"/>
        <rFont val="Calibri"/>
        <family val="2"/>
        <charset val="238"/>
      </rPr>
      <t>↓</t>
    </r>
  </si>
  <si>
    <t>Výše sjednaného úvazku</t>
  </si>
  <si>
    <t>Počet vyloučených pracovních dnů ①</t>
  </si>
  <si>
    <t>PS</t>
  </si>
  <si>
    <t>Počet pracovních dnů v měsíci</t>
  </si>
  <si>
    <t xml:space="preserve">Nárokovaný mzdový příspěvek (všechny zdroje financování) </t>
  </si>
  <si>
    <t>Nárokovaný mzdový příspěvek (pouze veřejné zdroje)</t>
  </si>
  <si>
    <t>Rok vyhlášení výzvy</t>
  </si>
  <si>
    <t>Celkem součet</t>
  </si>
  <si>
    <t>Veřejná podpora/
Podpora DM</t>
  </si>
  <si>
    <t>Ano</t>
  </si>
  <si>
    <t>Ne</t>
  </si>
  <si>
    <t xml:space="preserve">Podíl spolufinancování příjemce v % </t>
  </si>
  <si>
    <t>1) Je možné přidávat další řádky.</t>
  </si>
  <si>
    <t>2) Vyplňujte pouze bílé buňky.</t>
  </si>
  <si>
    <r>
      <rPr>
        <i/>
        <sz val="10"/>
        <color theme="1"/>
        <rFont val="Calibri"/>
        <family val="2"/>
        <charset val="238"/>
      </rPr>
      <t>①</t>
    </r>
    <r>
      <rPr>
        <i/>
        <sz val="10"/>
        <color theme="1"/>
        <rFont val="Arial"/>
        <family val="2"/>
        <charset val="238"/>
      </rPr>
      <t xml:space="preserve"> Vyloučené pracovní dny jsou:
- Dny před začátkem nebo po ukončení pracovněprávního vztahu v případech, kdy se nejdná o první/poslední den v měsíci.
- Dny čerpání těchto dávek nemocenského pojištění:
     • nemocenské (v případě pracovní neschopnosti delší než 14 dnů),
     • ošetřovné,
     • dlouhodobé ošetřovné, nebo
     • peněžitá pomoc v mateřství</t>
    </r>
  </si>
  <si>
    <r>
      <t xml:space="preserve">Přehled čerpání mzdových příspěvků - vytvoření nebo udržení pracovních míst </t>
    </r>
    <r>
      <rPr>
        <b/>
        <vertAlign val="superscript"/>
        <sz val="14"/>
        <color theme="1"/>
        <rFont val="Arial"/>
        <family val="2"/>
        <charset val="238"/>
      </rPr>
      <t>1) 2)</t>
    </r>
  </si>
  <si>
    <t>Poř.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</si>
</sst>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indexed="8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2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0" fillId="0" borderId="0" xfId="0" applyNumberFormat="1"/>
    <xf numFmtId="0" fontId="10" fillId="0" borderId="1" xfId="0" applyFont="1" applyBorder="1" applyProtection="1">
      <protection locked="0"/>
    </xf>
    <xf numFmtId="2" fontId="2" fillId="0" borderId="0" xfId="0" applyNumberFormat="1" applyFont="1" applyProtection="1">
      <protection locked="0"/>
    </xf>
    <xf numFmtId="2" fontId="2" fillId="0" borderId="0" xfId="0" applyNumberFormat="1" applyFont="1"/>
    <xf numFmtId="0" fontId="9" fillId="0" borderId="0" xfId="0" applyFon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 applyProtection="1">
      <alignment horizontal="center" wrapText="1"/>
      <protection locked="0"/>
    </xf>
    <xf numFmtId="2" fontId="15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4" fillId="0" borderId="0" xfId="0" applyFont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14" fontId="9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/>
    <xf numFmtId="14" fontId="9" fillId="0" borderId="1" xfId="0" applyNumberFormat="1" applyFont="1" applyBorder="1" applyAlignment="1" applyProtection="1">
      <alignment horizontal="center"/>
      <protection locked="0" hidden="1"/>
    </xf>
    <xf numFmtId="2" fontId="9" fillId="0" borderId="1" xfId="0" applyNumberFormat="1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/>
      <protection locked="0" hidden="1"/>
    </xf>
    <xf numFmtId="0" fontId="10" fillId="0" borderId="1" xfId="0" applyNumberFormat="1" applyFont="1" applyFill="1" applyBorder="1" applyAlignment="1" applyProtection="1">
      <alignment horizontal="center"/>
      <protection locked="0" hidden="1"/>
    </xf>
    <xf numFmtId="0" fontId="10" fillId="4" borderId="1" xfId="0" applyFont="1" applyFill="1" applyBorder="1" applyAlignment="1" applyProtection="1">
      <alignment horizontal="center"/>
      <protection locked="0" hidden="1"/>
    </xf>
    <xf numFmtId="4" fontId="10" fillId="4" borderId="1" xfId="0" applyNumberFormat="1" applyFont="1" applyFill="1" applyBorder="1" applyAlignment="1" applyProtection="1">
      <alignment horizontal="center"/>
      <protection locked="0" hidden="1"/>
    </xf>
    <xf numFmtId="0" fontId="16" fillId="4" borderId="1" xfId="0" applyFont="1" applyFill="1" applyBorder="1" applyAlignment="1" applyProtection="1">
      <alignment horizontal="center"/>
      <protection locked="0" hidden="1"/>
    </xf>
    <xf numFmtId="4" fontId="16" fillId="4" borderId="1" xfId="0" applyNumberFormat="1" applyFont="1" applyFill="1" applyBorder="1" applyAlignment="1" applyProtection="1">
      <alignment horizontal="center"/>
      <protection locked="0" hidden="1"/>
    </xf>
    <xf numFmtId="0" fontId="9" fillId="0" borderId="1" xfId="0" applyFont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/>
      <protection locked="0" hidden="1"/>
    </xf>
    <xf numFmtId="4" fontId="16" fillId="0" borderId="0" xfId="0" applyNumberFormat="1" applyFont="1" applyFill="1" applyBorder="1" applyAlignment="1" applyProtection="1">
      <alignment horizontal="center"/>
      <protection locked="0" hidden="1"/>
    </xf>
    <xf numFmtId="0" fontId="10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19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3">
    <cellStyle name="Hypertextový odkaz 2" xfId="2" xr:uid="{8CE7D723-F777-4A68-9C97-96F897A1994E}"/>
    <cellStyle name="Normální" xfId="0" builtinId="0"/>
    <cellStyle name="Normální 2" xfId="1" xr:uid="{21B27E20-2D2D-411D-95C7-AFFE5D059B73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1299319</xdr:colOff>
      <xdr:row>5</xdr:row>
      <xdr:rowOff>59517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7C425F-B43B-45ED-9259-DC621A4D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8197"/>
        <a:stretch>
          <a:fillRect/>
        </a:stretch>
      </xdr:blipFill>
      <xdr:spPr bwMode="auto">
        <a:xfrm>
          <a:off x="0" y="0"/>
          <a:ext cx="9211560" cy="912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tabSelected="1" zoomScale="80" zoomScaleNormal="80" workbookViewId="0">
      <selection activeCell="O45" sqref="O45"/>
    </sheetView>
  </sheetViews>
  <sheetFormatPr defaultColWidth="8.7109375" defaultRowHeight="14.25" x14ac:dyDescent="0.2"/>
  <cols>
    <col min="1" max="1" width="5.28515625" style="6" customWidth="1"/>
    <col min="2" max="2" width="37.42578125" style="6" customWidth="1"/>
    <col min="3" max="3" width="13" style="10" customWidth="1"/>
    <col min="4" max="4" width="13.140625" style="6" customWidth="1"/>
    <col min="5" max="5" width="12.140625" style="6" customWidth="1"/>
    <col min="6" max="6" width="18.42578125" style="6" customWidth="1"/>
    <col min="7" max="7" width="15.5703125" style="6" hidden="1" customWidth="1"/>
    <col min="8" max="8" width="14.140625" style="6" customWidth="1"/>
    <col min="9" max="9" width="23.5703125" style="6" customWidth="1"/>
    <col min="10" max="10" width="23.42578125" style="6" customWidth="1"/>
    <col min="11" max="11" width="35" style="6" customWidth="1"/>
    <col min="12" max="12" width="17.140625" style="6" customWidth="1"/>
    <col min="13" max="14" width="16.7109375" style="6" customWidth="1"/>
    <col min="15" max="16" width="11.42578125" style="6" customWidth="1"/>
    <col min="17" max="17" width="22.85546875" style="6" customWidth="1"/>
    <col min="18" max="18" width="4.140625" style="6" customWidth="1"/>
    <col min="19" max="16383" width="8.7109375" style="6" customWidth="1"/>
    <col min="16384" max="16384" width="8.7109375" style="6"/>
  </cols>
  <sheetData>
    <row r="1" spans="1:31" s="1" customFormat="1" x14ac:dyDescent="0.2">
      <c r="C1" s="9"/>
    </row>
    <row r="2" spans="1:31" s="1" customFormat="1" x14ac:dyDescent="0.2">
      <c r="C2" s="9"/>
    </row>
    <row r="3" spans="1:31" s="1" customFormat="1" x14ac:dyDescent="0.2">
      <c r="C3" s="9"/>
    </row>
    <row r="4" spans="1:31" s="1" customFormat="1" x14ac:dyDescent="0.2">
      <c r="C4" s="9"/>
    </row>
    <row r="5" spans="1:31" s="1" customFormat="1" x14ac:dyDescent="0.2">
      <c r="C5" s="9"/>
    </row>
    <row r="6" spans="1:31" s="1" customFormat="1" x14ac:dyDescent="0.2">
      <c r="C6" s="9"/>
    </row>
    <row r="7" spans="1:31" s="1" customFormat="1" ht="21" x14ac:dyDescent="0.25">
      <c r="A7" s="55" t="s">
        <v>138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31" s="1" customFormat="1" x14ac:dyDescent="0.2">
      <c r="A8" s="2"/>
      <c r="B8" s="2"/>
      <c r="C8" s="9"/>
      <c r="Y8" s="6"/>
      <c r="Z8" s="6"/>
      <c r="AA8" s="6"/>
      <c r="AB8" s="6"/>
      <c r="AC8" s="6"/>
      <c r="AD8" s="6"/>
      <c r="AE8" s="6"/>
    </row>
    <row r="9" spans="1:31" s="1" customFormat="1" x14ac:dyDescent="0.2">
      <c r="A9" s="50" t="s">
        <v>0</v>
      </c>
      <c r="B9" s="51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22"/>
      <c r="O9" s="11"/>
      <c r="P9" s="11"/>
      <c r="Q9" s="11"/>
      <c r="T9" s="6"/>
      <c r="U9" s="6"/>
      <c r="V9" s="6"/>
      <c r="W9" s="6"/>
      <c r="AB9" s="6"/>
      <c r="AC9" s="6"/>
    </row>
    <row r="10" spans="1:31" s="1" customFormat="1" ht="15" customHeight="1" x14ac:dyDescent="0.2">
      <c r="A10" s="50" t="s">
        <v>1</v>
      </c>
      <c r="B10" s="51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22"/>
      <c r="O10" s="11"/>
      <c r="P10" s="11"/>
      <c r="Q10" s="11"/>
      <c r="T10" s="6"/>
      <c r="U10" s="6"/>
      <c r="V10" s="6"/>
      <c r="W10" s="6"/>
      <c r="AB10" s="6"/>
      <c r="AC10" s="6"/>
    </row>
    <row r="11" spans="1:31" s="1" customFormat="1" x14ac:dyDescent="0.2">
      <c r="A11" s="50" t="s">
        <v>2</v>
      </c>
      <c r="B11" s="51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2"/>
      <c r="O11" s="11"/>
      <c r="P11" s="11"/>
      <c r="Q11" s="11"/>
      <c r="T11" s="6"/>
      <c r="U11" s="6"/>
      <c r="V11" s="6"/>
      <c r="W11" s="6"/>
      <c r="AB11" s="6"/>
      <c r="AC11" s="6"/>
    </row>
    <row r="12" spans="1:31" s="1" customFormat="1" x14ac:dyDescent="0.2">
      <c r="A12" s="50" t="s">
        <v>3</v>
      </c>
      <c r="B12" s="51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2"/>
      <c r="O12" s="11"/>
      <c r="P12" s="11"/>
      <c r="Q12" s="11"/>
      <c r="T12" s="6"/>
      <c r="U12" s="6"/>
      <c r="V12" s="6"/>
      <c r="W12" s="6"/>
      <c r="AB12" s="6"/>
      <c r="AC12" s="6"/>
    </row>
    <row r="13" spans="1:31" s="1" customFormat="1" x14ac:dyDescent="0.2">
      <c r="A13" s="50" t="s">
        <v>4</v>
      </c>
      <c r="B13" s="51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2"/>
      <c r="O13" s="11"/>
      <c r="P13" s="11"/>
      <c r="Q13" s="11"/>
      <c r="T13" s="6"/>
      <c r="U13" s="6"/>
      <c r="V13" s="6"/>
      <c r="W13" s="6"/>
      <c r="AB13" s="6"/>
      <c r="AC13" s="6"/>
    </row>
    <row r="14" spans="1:31" s="1" customFormat="1" x14ac:dyDescent="0.2">
      <c r="A14" s="50" t="s">
        <v>134</v>
      </c>
      <c r="B14" s="51"/>
      <c r="C14" s="59">
        <v>0</v>
      </c>
      <c r="D14" s="5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1"/>
      <c r="P14" s="11"/>
      <c r="Q14" s="11"/>
      <c r="T14" s="6"/>
      <c r="U14" s="6"/>
      <c r="V14" s="6"/>
      <c r="W14" s="6"/>
      <c r="AB14" s="6"/>
      <c r="AC14" s="6"/>
    </row>
    <row r="15" spans="1:31" s="1" customFormat="1" ht="15" customHeight="1" x14ac:dyDescent="0.2">
      <c r="A15" s="50" t="s">
        <v>129</v>
      </c>
      <c r="B15" s="51"/>
      <c r="C15" s="56" t="s">
        <v>121</v>
      </c>
      <c r="D15" s="56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1"/>
      <c r="P15" s="11"/>
      <c r="Q15" s="11"/>
      <c r="T15" s="6"/>
      <c r="U15" s="6"/>
      <c r="V15" s="6"/>
      <c r="W15" s="6"/>
      <c r="AB15" s="6"/>
      <c r="AC15" s="6"/>
    </row>
    <row r="16" spans="1:31" s="1" customFormat="1" ht="27" customHeight="1" x14ac:dyDescent="0.2">
      <c r="A16" s="11"/>
      <c r="B16" s="11"/>
      <c r="C16" s="12"/>
      <c r="D16" s="11"/>
      <c r="E16" s="11"/>
      <c r="F16" s="11"/>
      <c r="G16" s="16" t="s">
        <v>122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"/>
      <c r="S16" s="3"/>
      <c r="T16" s="3"/>
      <c r="U16" s="3"/>
      <c r="V16" s="3"/>
      <c r="W16" s="3"/>
      <c r="Z16" s="6"/>
      <c r="AA16" s="6"/>
      <c r="AB16" s="6"/>
      <c r="AC16" s="6"/>
    </row>
    <row r="17" spans="1:29" s="1" customFormat="1" ht="26.45" customHeight="1" x14ac:dyDescent="0.2">
      <c r="A17" s="58" t="s">
        <v>139</v>
      </c>
      <c r="B17" s="61" t="s">
        <v>7</v>
      </c>
      <c r="C17" s="60" t="s">
        <v>123</v>
      </c>
      <c r="D17" s="66" t="s">
        <v>13</v>
      </c>
      <c r="E17" s="66" t="s">
        <v>126</v>
      </c>
      <c r="F17" s="57" t="s">
        <v>124</v>
      </c>
      <c r="G17" s="62" t="s">
        <v>119</v>
      </c>
      <c r="H17" s="52" t="s">
        <v>14</v>
      </c>
      <c r="I17" s="52" t="s">
        <v>127</v>
      </c>
      <c r="J17" s="52" t="s">
        <v>128</v>
      </c>
      <c r="K17" s="64" t="s">
        <v>5</v>
      </c>
      <c r="L17" s="58" t="s">
        <v>6</v>
      </c>
      <c r="M17" s="57" t="s">
        <v>120</v>
      </c>
      <c r="N17" s="57" t="s">
        <v>131</v>
      </c>
      <c r="O17" s="57" t="s">
        <v>9</v>
      </c>
      <c r="P17" s="57"/>
      <c r="Q17" s="57" t="s">
        <v>8</v>
      </c>
      <c r="R17" s="3"/>
      <c r="S17" s="3"/>
      <c r="T17" s="3"/>
      <c r="U17" s="3"/>
      <c r="V17" s="3"/>
      <c r="W17" s="3"/>
      <c r="Z17" s="6"/>
      <c r="AA17" s="6"/>
      <c r="AB17" s="6"/>
      <c r="AC17" s="6"/>
    </row>
    <row r="18" spans="1:29" s="1" customFormat="1" ht="24.95" customHeight="1" x14ac:dyDescent="0.2">
      <c r="A18" s="58"/>
      <c r="B18" s="61"/>
      <c r="C18" s="60"/>
      <c r="D18" s="67"/>
      <c r="E18" s="67"/>
      <c r="F18" s="57"/>
      <c r="G18" s="63"/>
      <c r="H18" s="53"/>
      <c r="I18" s="53"/>
      <c r="J18" s="53"/>
      <c r="K18" s="65"/>
      <c r="L18" s="58"/>
      <c r="M18" s="57"/>
      <c r="N18" s="57"/>
      <c r="O18" s="5" t="s">
        <v>10</v>
      </c>
      <c r="P18" s="5" t="s">
        <v>11</v>
      </c>
      <c r="Q18" s="57"/>
      <c r="R18" s="3"/>
      <c r="S18" s="3"/>
      <c r="T18" s="3"/>
      <c r="U18" s="3"/>
      <c r="V18" s="3"/>
      <c r="W18" s="3"/>
      <c r="Z18" s="6"/>
      <c r="AA18" s="6"/>
      <c r="AB18" s="6"/>
      <c r="AC18" s="6"/>
    </row>
    <row r="19" spans="1:29" s="1" customFormat="1" ht="15" customHeight="1" x14ac:dyDescent="0.2">
      <c r="A19" s="13" t="s">
        <v>15</v>
      </c>
      <c r="B19" s="14"/>
      <c r="C19" s="27" t="s">
        <v>121</v>
      </c>
      <c r="D19" s="28" t="s">
        <v>121</v>
      </c>
      <c r="E19" s="29"/>
      <c r="F19" s="29"/>
      <c r="G19" s="28" t="e">
        <f t="shared" ref="G19:G38" si="0">ROUNDDOWN(((20/E19)*(E19-F19)),0)</f>
        <v>#DIV/0!</v>
      </c>
      <c r="H19" s="30">
        <f>(IF(E19=0,0,IF(F19&lt;1,(20*C19),(ROUNDDOWN((((20/E19)*G19)*C19),0)))))</f>
        <v>0</v>
      </c>
      <c r="I19" s="31">
        <f>IFERROR((IF(H19=0,0,(VLOOKUP($C$15,Pomocný!$H$2:$I$8,2))*H19)),"Vyberte rok vyhlášení výzvy")</f>
        <v>0</v>
      </c>
      <c r="J19" s="31">
        <f>ROUNDDOWN((I19-(I19*$C$14)),2)</f>
        <v>0</v>
      </c>
      <c r="K19" s="8"/>
      <c r="L19" s="8"/>
      <c r="M19" s="34" t="str">
        <f>IF(Pomocný!$H$10="","Vyberte",0)</f>
        <v>Vyberte</v>
      </c>
      <c r="N19" s="34" t="str">
        <f>IF(Pomocný!$H$10="","Vyberte",0)</f>
        <v>Vyberte</v>
      </c>
      <c r="O19" s="26"/>
      <c r="P19" s="26"/>
      <c r="Q19" s="13"/>
      <c r="R19" s="3"/>
      <c r="S19" s="3"/>
      <c r="T19" s="3"/>
      <c r="U19" s="3"/>
      <c r="V19" s="3"/>
      <c r="W19" s="3"/>
      <c r="Z19" s="6"/>
      <c r="AA19" s="6"/>
      <c r="AB19" s="6"/>
      <c r="AC19" s="6"/>
    </row>
    <row r="20" spans="1:29" s="1" customFormat="1" ht="15" customHeight="1" x14ac:dyDescent="0.2">
      <c r="A20" s="13" t="s">
        <v>16</v>
      </c>
      <c r="B20" s="14"/>
      <c r="C20" s="27" t="str">
        <f>IF(Pomocný!$H$10="","Vyberte",0)</f>
        <v>Vyberte</v>
      </c>
      <c r="D20" s="28" t="str">
        <f>IF(Pomocný!$H$10="","Vyberte",0)</f>
        <v>Vyberte</v>
      </c>
      <c r="E20" s="29"/>
      <c r="F20" s="29"/>
      <c r="G20" s="28" t="e">
        <f t="shared" si="0"/>
        <v>#DIV/0!</v>
      </c>
      <c r="H20" s="30">
        <f t="shared" ref="H20:H38" si="1">(IF(E20=0,0,IF(F20&lt;1,(20*C20),(ROUNDDOWN((((20/E20)*G20)*C20),0)))))</f>
        <v>0</v>
      </c>
      <c r="I20" s="31">
        <f>IFERROR((IF(H20=0,0,(VLOOKUP($C$15,Pomocný!$H$2:$I$8,2))*H20)),"Vyberte rok vyhlášení výzvy")</f>
        <v>0</v>
      </c>
      <c r="J20" s="31">
        <f>ROUNDDOWN((I20-(I20*$C$14)),2)</f>
        <v>0</v>
      </c>
      <c r="K20" s="8"/>
      <c r="L20" s="8"/>
      <c r="M20" s="34" t="str">
        <f>IF(Pomocný!$H$10="","Vyberte",0)</f>
        <v>Vyberte</v>
      </c>
      <c r="N20" s="34" t="str">
        <f>IF(Pomocný!$H$10="","Vyberte",0)</f>
        <v>Vyberte</v>
      </c>
      <c r="O20" s="26"/>
      <c r="P20" s="26"/>
      <c r="Q20" s="13"/>
      <c r="R20" s="3"/>
      <c r="S20" s="3"/>
      <c r="T20" s="3"/>
      <c r="U20" s="3"/>
      <c r="V20" s="3"/>
      <c r="W20" s="3"/>
      <c r="Z20" s="6"/>
      <c r="AA20" s="6"/>
      <c r="AB20" s="6"/>
      <c r="AC20" s="6"/>
    </row>
    <row r="21" spans="1:29" s="1" customFormat="1" ht="15" customHeight="1" x14ac:dyDescent="0.2">
      <c r="A21" s="13" t="s">
        <v>17</v>
      </c>
      <c r="B21" s="14"/>
      <c r="C21" s="27" t="s">
        <v>121</v>
      </c>
      <c r="D21" s="28" t="s">
        <v>121</v>
      </c>
      <c r="E21" s="29"/>
      <c r="F21" s="29"/>
      <c r="G21" s="28" t="e">
        <f t="shared" si="0"/>
        <v>#DIV/0!</v>
      </c>
      <c r="H21" s="30">
        <f t="shared" si="1"/>
        <v>0</v>
      </c>
      <c r="I21" s="31">
        <f>IFERROR((IF(H21=0,0,(VLOOKUP($C$15,Pomocný!$H$2:$I$8,2))*H21)),"Vyberte rok vyhlášení výzvy")</f>
        <v>0</v>
      </c>
      <c r="J21" s="31">
        <f t="shared" ref="J21:J38" si="2">ROUNDDOWN((I21-(I21*$C$14)),2)</f>
        <v>0</v>
      </c>
      <c r="K21" s="8"/>
      <c r="L21" s="8"/>
      <c r="M21" s="34" t="str">
        <f>IF(Pomocný!$H$10="","Vyberte",0)</f>
        <v>Vyberte</v>
      </c>
      <c r="N21" s="34" t="str">
        <f>IF(Pomocný!$H$10="","Vyberte",0)</f>
        <v>Vyberte</v>
      </c>
      <c r="O21" s="26"/>
      <c r="P21" s="26"/>
      <c r="Q21" s="13"/>
      <c r="R21" s="3"/>
      <c r="S21" s="3"/>
      <c r="T21" s="3"/>
      <c r="U21" s="3"/>
      <c r="V21" s="3"/>
      <c r="W21" s="3"/>
      <c r="Z21" s="6"/>
      <c r="AA21" s="6"/>
      <c r="AB21" s="6"/>
      <c r="AC21" s="6"/>
    </row>
    <row r="22" spans="1:29" s="1" customFormat="1" ht="15" customHeight="1" x14ac:dyDescent="0.2">
      <c r="A22" s="13" t="s">
        <v>18</v>
      </c>
      <c r="B22" s="14"/>
      <c r="C22" s="27" t="str">
        <f>IF(Pomocný!$H$10="","Vyberte",0)</f>
        <v>Vyberte</v>
      </c>
      <c r="D22" s="28" t="str">
        <f>IF(Pomocný!$H$10="","Vyberte",0)</f>
        <v>Vyberte</v>
      </c>
      <c r="E22" s="29"/>
      <c r="F22" s="29"/>
      <c r="G22" s="28" t="e">
        <f t="shared" si="0"/>
        <v>#DIV/0!</v>
      </c>
      <c r="H22" s="30">
        <f t="shared" si="1"/>
        <v>0</v>
      </c>
      <c r="I22" s="31">
        <f>IFERROR((IF(H22=0,0,(VLOOKUP($C$15,Pomocný!$H$2:$I$8,2))*H22)),"Vyberte rok vyhlášení výzvy")</f>
        <v>0</v>
      </c>
      <c r="J22" s="31">
        <f t="shared" si="2"/>
        <v>0</v>
      </c>
      <c r="K22" s="8"/>
      <c r="L22" s="8"/>
      <c r="M22" s="34" t="str">
        <f>IF(Pomocný!$H$10="","Vyberte",0)</f>
        <v>Vyberte</v>
      </c>
      <c r="N22" s="34" t="str">
        <f>IF(Pomocný!$H$10="","Vyberte",0)</f>
        <v>Vyberte</v>
      </c>
      <c r="O22" s="26"/>
      <c r="P22" s="26"/>
      <c r="Q22" s="13"/>
      <c r="R22" s="3"/>
      <c r="S22" s="3"/>
      <c r="T22" s="3"/>
      <c r="U22" s="3"/>
      <c r="V22" s="3"/>
      <c r="W22" s="3"/>
      <c r="Z22" s="6"/>
      <c r="AA22" s="6"/>
      <c r="AB22" s="6"/>
      <c r="AC22" s="6"/>
    </row>
    <row r="23" spans="1:29" s="1" customFormat="1" ht="15" customHeight="1" x14ac:dyDescent="0.2">
      <c r="A23" s="13" t="s">
        <v>19</v>
      </c>
      <c r="B23" s="14"/>
      <c r="C23" s="27" t="str">
        <f>IF(Pomocný!$H$10="","Vyberte",0)</f>
        <v>Vyberte</v>
      </c>
      <c r="D23" s="28" t="str">
        <f>IF(Pomocný!$H$10="","Vyberte",0)</f>
        <v>Vyberte</v>
      </c>
      <c r="E23" s="29"/>
      <c r="F23" s="29"/>
      <c r="G23" s="28" t="e">
        <f t="shared" si="0"/>
        <v>#DIV/0!</v>
      </c>
      <c r="H23" s="30">
        <f t="shared" si="1"/>
        <v>0</v>
      </c>
      <c r="I23" s="31">
        <f>IFERROR((IF(H23=0,0,(VLOOKUP($C$15,Pomocný!$H$2:$I$8,2))*H23)),"Vyberte rok vyhlášení výzvy")</f>
        <v>0</v>
      </c>
      <c r="J23" s="31">
        <f t="shared" si="2"/>
        <v>0</v>
      </c>
      <c r="K23" s="8"/>
      <c r="L23" s="8"/>
      <c r="M23" s="34" t="str">
        <f>IF(Pomocný!$H$10="","Vyberte",0)</f>
        <v>Vyberte</v>
      </c>
      <c r="N23" s="34" t="str">
        <f>IF(Pomocný!$H$10="","Vyberte",0)</f>
        <v>Vyberte</v>
      </c>
      <c r="O23" s="26"/>
      <c r="P23" s="26"/>
      <c r="Q23" s="13"/>
      <c r="R23" s="3"/>
      <c r="S23" s="3"/>
      <c r="T23" s="3"/>
      <c r="U23" s="3"/>
      <c r="V23" s="3"/>
      <c r="W23" s="3"/>
      <c r="Z23" s="6"/>
      <c r="AA23" s="6"/>
      <c r="AB23" s="6"/>
      <c r="AC23" s="6"/>
    </row>
    <row r="24" spans="1:29" s="1" customFormat="1" ht="15" customHeight="1" x14ac:dyDescent="0.2">
      <c r="A24" s="13" t="s">
        <v>20</v>
      </c>
      <c r="B24" s="14"/>
      <c r="C24" s="27" t="str">
        <f>IF(Pomocný!$H$10="","Vyberte",0)</f>
        <v>Vyberte</v>
      </c>
      <c r="D24" s="28" t="str">
        <f>IF(Pomocný!$H$10="","Vyberte",0)</f>
        <v>Vyberte</v>
      </c>
      <c r="E24" s="29"/>
      <c r="F24" s="29"/>
      <c r="G24" s="28" t="e">
        <f t="shared" si="0"/>
        <v>#DIV/0!</v>
      </c>
      <c r="H24" s="30">
        <f t="shared" si="1"/>
        <v>0</v>
      </c>
      <c r="I24" s="31">
        <f>IFERROR((IF(H24=0,0,(VLOOKUP($C$15,Pomocný!$H$2:$I$8,2))*H24)),"Vyberte rok vyhlášení výzvy")</f>
        <v>0</v>
      </c>
      <c r="J24" s="31">
        <f t="shared" si="2"/>
        <v>0</v>
      </c>
      <c r="K24" s="8"/>
      <c r="L24" s="8"/>
      <c r="M24" s="34" t="str">
        <f>IF(Pomocný!$H$10="","Vyberte",0)</f>
        <v>Vyberte</v>
      </c>
      <c r="N24" s="34" t="str">
        <f>IF(Pomocný!$H$10="","Vyberte",0)</f>
        <v>Vyberte</v>
      </c>
      <c r="O24" s="26"/>
      <c r="P24" s="26"/>
      <c r="Q24" s="13"/>
      <c r="R24" s="3"/>
      <c r="S24" s="3"/>
      <c r="T24" s="3"/>
      <c r="U24" s="3"/>
      <c r="V24" s="3"/>
      <c r="W24" s="3"/>
      <c r="Z24" s="6"/>
      <c r="AA24" s="6"/>
      <c r="AB24" s="6"/>
      <c r="AC24" s="6"/>
    </row>
    <row r="25" spans="1:29" s="1" customFormat="1" ht="15" customHeight="1" x14ac:dyDescent="0.2">
      <c r="A25" s="13" t="s">
        <v>21</v>
      </c>
      <c r="B25" s="14"/>
      <c r="C25" s="27" t="s">
        <v>121</v>
      </c>
      <c r="D25" s="28" t="s">
        <v>121</v>
      </c>
      <c r="E25" s="29"/>
      <c r="F25" s="29"/>
      <c r="G25" s="28" t="e">
        <f t="shared" si="0"/>
        <v>#DIV/0!</v>
      </c>
      <c r="H25" s="30">
        <f t="shared" si="1"/>
        <v>0</v>
      </c>
      <c r="I25" s="31">
        <f>IFERROR((IF(H25=0,0,(VLOOKUP($C$15,Pomocný!$H$2:$I$8,2))*H25)),"Vyberte rok vyhlášení výzvy")</f>
        <v>0</v>
      </c>
      <c r="J25" s="31">
        <f t="shared" si="2"/>
        <v>0</v>
      </c>
      <c r="K25" s="8"/>
      <c r="L25" s="8"/>
      <c r="M25" s="34" t="s">
        <v>121</v>
      </c>
      <c r="N25" s="34" t="s">
        <v>121</v>
      </c>
      <c r="O25" s="26"/>
      <c r="P25" s="26"/>
      <c r="Q25" s="13"/>
      <c r="R25" s="3"/>
      <c r="S25" s="3"/>
      <c r="T25" s="3"/>
      <c r="U25" s="3"/>
      <c r="V25" s="3"/>
      <c r="W25" s="3"/>
      <c r="Z25" s="6"/>
      <c r="AA25" s="6"/>
      <c r="AB25" s="6"/>
      <c r="AC25" s="6"/>
    </row>
    <row r="26" spans="1:29" s="1" customFormat="1" ht="15" customHeight="1" x14ac:dyDescent="0.2">
      <c r="A26" s="13" t="s">
        <v>22</v>
      </c>
      <c r="B26" s="14"/>
      <c r="C26" s="27" t="str">
        <f>IF(Pomocný!$H$10="","Vyberte",0)</f>
        <v>Vyberte</v>
      </c>
      <c r="D26" s="28" t="str">
        <f>IF(Pomocný!$H$10="","Vyberte",0)</f>
        <v>Vyberte</v>
      </c>
      <c r="E26" s="29"/>
      <c r="F26" s="29"/>
      <c r="G26" s="28" t="e">
        <f t="shared" si="0"/>
        <v>#DIV/0!</v>
      </c>
      <c r="H26" s="30">
        <f t="shared" si="1"/>
        <v>0</v>
      </c>
      <c r="I26" s="31">
        <f>IFERROR((IF(H26=0,0,(VLOOKUP($C$15,Pomocný!$H$2:$I$8,2))*H26)),"Vyberte rok vyhlášení výzvy")</f>
        <v>0</v>
      </c>
      <c r="J26" s="31">
        <f t="shared" si="2"/>
        <v>0</v>
      </c>
      <c r="K26" s="8"/>
      <c r="L26" s="8"/>
      <c r="M26" s="34" t="str">
        <f>IF(Pomocný!$H$10="","Vyberte",0)</f>
        <v>Vyberte</v>
      </c>
      <c r="N26" s="34" t="str">
        <f>IF(Pomocný!$H$10="","Vyberte",0)</f>
        <v>Vyberte</v>
      </c>
      <c r="O26" s="26"/>
      <c r="P26" s="26"/>
      <c r="Q26" s="13"/>
      <c r="R26" s="3"/>
      <c r="S26" s="3"/>
      <c r="T26" s="3"/>
      <c r="U26" s="3"/>
      <c r="V26" s="3"/>
      <c r="W26" s="3"/>
      <c r="Z26" s="6"/>
      <c r="AA26" s="6"/>
      <c r="AB26" s="6"/>
      <c r="AC26" s="6"/>
    </row>
    <row r="27" spans="1:29" s="1" customFormat="1" ht="15" customHeight="1" x14ac:dyDescent="0.2">
      <c r="A27" s="13" t="s">
        <v>23</v>
      </c>
      <c r="B27" s="14"/>
      <c r="C27" s="27" t="str">
        <f>IF(Pomocný!$H$10="","Vyberte",0)</f>
        <v>Vyberte</v>
      </c>
      <c r="D27" s="28" t="str">
        <f>IF(Pomocný!$H$10="","Vyberte",0)</f>
        <v>Vyberte</v>
      </c>
      <c r="E27" s="29"/>
      <c r="F27" s="29"/>
      <c r="G27" s="28" t="e">
        <f t="shared" si="0"/>
        <v>#DIV/0!</v>
      </c>
      <c r="H27" s="30">
        <f t="shared" si="1"/>
        <v>0</v>
      </c>
      <c r="I27" s="31">
        <f>IFERROR((IF(H27=0,0,(VLOOKUP($C$15,Pomocný!$H$2:$I$8,2))*H27)),"Vyberte rok vyhlášení výzvy")</f>
        <v>0</v>
      </c>
      <c r="J27" s="31">
        <f t="shared" si="2"/>
        <v>0</v>
      </c>
      <c r="K27" s="8"/>
      <c r="L27" s="8"/>
      <c r="M27" s="34" t="str">
        <f>IF(Pomocný!$H$10="","Vyberte",0)</f>
        <v>Vyberte</v>
      </c>
      <c r="N27" s="34" t="str">
        <f>IF(Pomocný!$H$10="","Vyberte",0)</f>
        <v>Vyberte</v>
      </c>
      <c r="O27" s="26"/>
      <c r="P27" s="26"/>
      <c r="Q27" s="13"/>
      <c r="R27" s="3"/>
      <c r="S27" s="3"/>
      <c r="T27" s="3"/>
      <c r="U27" s="3"/>
      <c r="V27" s="3"/>
      <c r="W27" s="3"/>
      <c r="Z27" s="6"/>
      <c r="AA27" s="6"/>
      <c r="AB27" s="6"/>
      <c r="AC27" s="6"/>
    </row>
    <row r="28" spans="1:29" s="1" customFormat="1" ht="15" customHeight="1" x14ac:dyDescent="0.2">
      <c r="A28" s="13" t="s">
        <v>24</v>
      </c>
      <c r="B28" s="14"/>
      <c r="C28" s="27" t="str">
        <f>IF(Pomocný!$H$10="","Vyberte",0)</f>
        <v>Vyberte</v>
      </c>
      <c r="D28" s="28" t="str">
        <f>IF(Pomocný!$H$10="","Vyberte",0)</f>
        <v>Vyberte</v>
      </c>
      <c r="E28" s="29"/>
      <c r="F28" s="29"/>
      <c r="G28" s="28" t="e">
        <f t="shared" si="0"/>
        <v>#DIV/0!</v>
      </c>
      <c r="H28" s="30">
        <f t="shared" si="1"/>
        <v>0</v>
      </c>
      <c r="I28" s="31">
        <f>IFERROR((IF(H28=0,0,(VLOOKUP($C$15,Pomocný!$H$2:$I$8,2))*H28)),"Vyberte rok vyhlášení výzvy")</f>
        <v>0</v>
      </c>
      <c r="J28" s="31">
        <f t="shared" si="2"/>
        <v>0</v>
      </c>
      <c r="K28" s="8"/>
      <c r="L28" s="8"/>
      <c r="M28" s="34" t="str">
        <f>IF(Pomocný!$H$10="","Vyberte",0)</f>
        <v>Vyberte</v>
      </c>
      <c r="N28" s="34" t="str">
        <f>IF(Pomocný!$H$10="","Vyberte",0)</f>
        <v>Vyberte</v>
      </c>
      <c r="O28" s="26"/>
      <c r="P28" s="26"/>
      <c r="Q28" s="13"/>
      <c r="R28" s="3"/>
      <c r="S28" s="3"/>
      <c r="T28" s="3"/>
      <c r="U28" s="3"/>
      <c r="V28" s="3"/>
      <c r="W28" s="3"/>
      <c r="Z28" s="6"/>
      <c r="AA28" s="6"/>
      <c r="AB28" s="6"/>
      <c r="AC28" s="6"/>
    </row>
    <row r="29" spans="1:29" s="1" customFormat="1" ht="15" customHeight="1" x14ac:dyDescent="0.2">
      <c r="A29" s="13" t="s">
        <v>25</v>
      </c>
      <c r="B29" s="14"/>
      <c r="C29" s="27" t="str">
        <f>IF(Pomocný!$H$10="","Vyberte",0)</f>
        <v>Vyberte</v>
      </c>
      <c r="D29" s="28" t="str">
        <f>IF(Pomocný!$H$10="","Vyberte",0)</f>
        <v>Vyberte</v>
      </c>
      <c r="E29" s="29"/>
      <c r="F29" s="29"/>
      <c r="G29" s="28" t="e">
        <f t="shared" si="0"/>
        <v>#DIV/0!</v>
      </c>
      <c r="H29" s="30">
        <f t="shared" si="1"/>
        <v>0</v>
      </c>
      <c r="I29" s="31">
        <f>IFERROR((IF(H29=0,0,(VLOOKUP($C$15,Pomocný!$H$2:$I$8,2))*H29)),"Vyberte rok vyhlášení výzvy")</f>
        <v>0</v>
      </c>
      <c r="J29" s="31">
        <f t="shared" si="2"/>
        <v>0</v>
      </c>
      <c r="K29" s="8"/>
      <c r="L29" s="8"/>
      <c r="M29" s="34" t="str">
        <f>IF(Pomocný!$H$10="","Vyberte",0)</f>
        <v>Vyberte</v>
      </c>
      <c r="N29" s="34" t="str">
        <f>IF(Pomocný!$H$10="","Vyberte",0)</f>
        <v>Vyberte</v>
      </c>
      <c r="O29" s="26"/>
      <c r="P29" s="26"/>
      <c r="Q29" s="13"/>
      <c r="R29" s="3"/>
      <c r="S29" s="3"/>
      <c r="T29" s="3"/>
      <c r="U29" s="3"/>
      <c r="V29" s="3"/>
      <c r="W29" s="3"/>
      <c r="Z29" s="6"/>
      <c r="AA29" s="6"/>
      <c r="AB29" s="6"/>
      <c r="AC29" s="6"/>
    </row>
    <row r="30" spans="1:29" s="1" customFormat="1" ht="15" customHeight="1" x14ac:dyDescent="0.2">
      <c r="A30" s="13" t="s">
        <v>26</v>
      </c>
      <c r="B30" s="14"/>
      <c r="C30" s="27" t="str">
        <f>IF(Pomocný!$H$10="","Vyberte",0)</f>
        <v>Vyberte</v>
      </c>
      <c r="D30" s="28" t="str">
        <f>IF(Pomocný!$H$10="","Vyberte",0)</f>
        <v>Vyberte</v>
      </c>
      <c r="E30" s="29"/>
      <c r="F30" s="29"/>
      <c r="G30" s="28" t="e">
        <f t="shared" si="0"/>
        <v>#DIV/0!</v>
      </c>
      <c r="H30" s="30">
        <f t="shared" si="1"/>
        <v>0</v>
      </c>
      <c r="I30" s="31">
        <f>IFERROR((IF(H30=0,0,(VLOOKUP($C$15,Pomocný!$H$2:$I$8,2))*H30)),"Vyberte rok vyhlášení výzvy")</f>
        <v>0</v>
      </c>
      <c r="J30" s="31">
        <f t="shared" si="2"/>
        <v>0</v>
      </c>
      <c r="K30" s="8"/>
      <c r="L30" s="8"/>
      <c r="M30" s="34" t="str">
        <f>IF(Pomocný!$H$10="","Vyberte",0)</f>
        <v>Vyberte</v>
      </c>
      <c r="N30" s="34" t="str">
        <f>IF(Pomocný!$H$10="","Vyberte",0)</f>
        <v>Vyberte</v>
      </c>
      <c r="O30" s="26"/>
      <c r="P30" s="26"/>
      <c r="Q30" s="13"/>
      <c r="R30" s="3"/>
      <c r="S30" s="3"/>
      <c r="T30" s="3"/>
      <c r="U30" s="3"/>
      <c r="V30" s="3"/>
      <c r="W30" s="3"/>
      <c r="Z30" s="6"/>
      <c r="AA30" s="6"/>
      <c r="AB30" s="6"/>
      <c r="AC30" s="6"/>
    </row>
    <row r="31" spans="1:29" s="1" customFormat="1" ht="15" customHeight="1" x14ac:dyDescent="0.2">
      <c r="A31" s="13" t="s">
        <v>27</v>
      </c>
      <c r="B31" s="14"/>
      <c r="C31" s="27" t="str">
        <f>IF(Pomocný!$H$10="","Vyberte",0)</f>
        <v>Vyberte</v>
      </c>
      <c r="D31" s="28" t="str">
        <f>IF(Pomocný!$H$10="","Vyberte",0)</f>
        <v>Vyberte</v>
      </c>
      <c r="E31" s="29"/>
      <c r="F31" s="29"/>
      <c r="G31" s="28" t="e">
        <f t="shared" si="0"/>
        <v>#DIV/0!</v>
      </c>
      <c r="H31" s="30">
        <f t="shared" si="1"/>
        <v>0</v>
      </c>
      <c r="I31" s="31">
        <f>IFERROR((IF(H31=0,0,(VLOOKUP($C$15,Pomocný!$H$2:$I$8,2))*H31)),"Vyberte rok vyhlášení výzvy")</f>
        <v>0</v>
      </c>
      <c r="J31" s="31">
        <f t="shared" si="2"/>
        <v>0</v>
      </c>
      <c r="K31" s="8"/>
      <c r="L31" s="8"/>
      <c r="M31" s="34" t="str">
        <f>IF(Pomocný!$H$10="","Vyberte",0)</f>
        <v>Vyberte</v>
      </c>
      <c r="N31" s="34" t="str">
        <f>IF(Pomocný!$H$10="","Vyberte",0)</f>
        <v>Vyberte</v>
      </c>
      <c r="O31" s="26"/>
      <c r="P31" s="26"/>
      <c r="Q31" s="13"/>
      <c r="R31" s="3"/>
      <c r="S31" s="3"/>
      <c r="T31" s="3"/>
      <c r="U31" s="3"/>
      <c r="V31" s="3"/>
      <c r="W31" s="3"/>
      <c r="Z31" s="6"/>
      <c r="AA31" s="6"/>
      <c r="AB31" s="6"/>
      <c r="AC31" s="6"/>
    </row>
    <row r="32" spans="1:29" s="1" customFormat="1" ht="15" customHeight="1" x14ac:dyDescent="0.2">
      <c r="A32" s="13" t="s">
        <v>28</v>
      </c>
      <c r="B32" s="14"/>
      <c r="C32" s="27" t="str">
        <f>IF(Pomocný!$H$10="","Vyberte",0)</f>
        <v>Vyberte</v>
      </c>
      <c r="D32" s="28" t="str">
        <f>IF(Pomocný!$H$10="","Vyberte",0)</f>
        <v>Vyberte</v>
      </c>
      <c r="E32" s="29"/>
      <c r="F32" s="29"/>
      <c r="G32" s="28" t="e">
        <f t="shared" si="0"/>
        <v>#DIV/0!</v>
      </c>
      <c r="H32" s="30">
        <f t="shared" si="1"/>
        <v>0</v>
      </c>
      <c r="I32" s="31">
        <f>IFERROR((IF(H32=0,0,(VLOOKUP($C$15,Pomocný!$H$2:$I$8,2))*H32)),"Vyberte rok vyhlášení výzvy")</f>
        <v>0</v>
      </c>
      <c r="J32" s="31">
        <f t="shared" si="2"/>
        <v>0</v>
      </c>
      <c r="K32" s="8"/>
      <c r="L32" s="8"/>
      <c r="M32" s="34" t="str">
        <f>IF(Pomocný!$H$10="","Vyberte",0)</f>
        <v>Vyberte</v>
      </c>
      <c r="N32" s="34" t="str">
        <f>IF(Pomocný!$H$10="","Vyberte",0)</f>
        <v>Vyberte</v>
      </c>
      <c r="O32" s="26"/>
      <c r="P32" s="26"/>
      <c r="Q32" s="13"/>
      <c r="R32" s="3"/>
      <c r="S32" s="3"/>
      <c r="T32" s="3"/>
      <c r="U32" s="3"/>
      <c r="V32" s="3"/>
      <c r="W32" s="3"/>
      <c r="Z32" s="6"/>
      <c r="AA32" s="6"/>
      <c r="AB32" s="6"/>
      <c r="AC32" s="6"/>
    </row>
    <row r="33" spans="1:29" s="1" customFormat="1" ht="15" customHeight="1" x14ac:dyDescent="0.2">
      <c r="A33" s="13" t="s">
        <v>113</v>
      </c>
      <c r="B33" s="14"/>
      <c r="C33" s="27" t="str">
        <f>IF(Pomocný!$H$10="","Vyberte",0)</f>
        <v>Vyberte</v>
      </c>
      <c r="D33" s="28" t="str">
        <f>IF(Pomocný!$H$10="","Vyberte",0)</f>
        <v>Vyberte</v>
      </c>
      <c r="E33" s="29"/>
      <c r="F33" s="29"/>
      <c r="G33" s="28" t="e">
        <f t="shared" si="0"/>
        <v>#DIV/0!</v>
      </c>
      <c r="H33" s="30">
        <f t="shared" si="1"/>
        <v>0</v>
      </c>
      <c r="I33" s="31">
        <f>IFERROR((IF(H33=0,0,(VLOOKUP($C$15,Pomocný!$H$2:$I$8,2))*H33)),"Vyberte rok vyhlášení výzvy")</f>
        <v>0</v>
      </c>
      <c r="J33" s="31">
        <f t="shared" si="2"/>
        <v>0</v>
      </c>
      <c r="K33" s="8"/>
      <c r="L33" s="8"/>
      <c r="M33" s="34" t="str">
        <f>IF(Pomocný!$H$10="","Vyberte",0)</f>
        <v>Vyberte</v>
      </c>
      <c r="N33" s="34" t="str">
        <f>IF(Pomocný!$H$10="","Vyberte",0)</f>
        <v>Vyberte</v>
      </c>
      <c r="O33" s="26"/>
      <c r="P33" s="26"/>
      <c r="Q33" s="13"/>
      <c r="R33" s="3"/>
      <c r="S33" s="3"/>
      <c r="T33" s="3"/>
      <c r="U33" s="3"/>
      <c r="V33" s="3"/>
      <c r="W33" s="3"/>
      <c r="Z33" s="6"/>
      <c r="AA33" s="6"/>
      <c r="AB33" s="6"/>
      <c r="AC33" s="6"/>
    </row>
    <row r="34" spans="1:29" s="1" customFormat="1" ht="15" customHeight="1" x14ac:dyDescent="0.2">
      <c r="A34" s="13" t="s">
        <v>114</v>
      </c>
      <c r="B34" s="14"/>
      <c r="C34" s="27" t="str">
        <f>IF(Pomocný!$H$10="","Vyberte",0)</f>
        <v>Vyberte</v>
      </c>
      <c r="D34" s="28" t="str">
        <f>IF(Pomocný!$H$10="","Vyberte",0)</f>
        <v>Vyberte</v>
      </c>
      <c r="E34" s="29"/>
      <c r="F34" s="29"/>
      <c r="G34" s="28" t="e">
        <f t="shared" si="0"/>
        <v>#DIV/0!</v>
      </c>
      <c r="H34" s="30">
        <f t="shared" si="1"/>
        <v>0</v>
      </c>
      <c r="I34" s="31">
        <f>IFERROR((IF(H34=0,0,(VLOOKUP($C$15,Pomocný!$H$2:$I$8,2))*H34)),"Vyberte rok vyhlášení výzvy")</f>
        <v>0</v>
      </c>
      <c r="J34" s="31">
        <f t="shared" si="2"/>
        <v>0</v>
      </c>
      <c r="K34" s="8"/>
      <c r="L34" s="8"/>
      <c r="M34" s="34" t="str">
        <f>IF(Pomocný!$H$10="","Vyberte",0)</f>
        <v>Vyberte</v>
      </c>
      <c r="N34" s="34" t="str">
        <f>IF(Pomocný!$H$10="","Vyberte",0)</f>
        <v>Vyberte</v>
      </c>
      <c r="O34" s="26"/>
      <c r="P34" s="26"/>
      <c r="Q34" s="13"/>
      <c r="R34" s="3"/>
      <c r="S34" s="3"/>
      <c r="T34" s="3"/>
      <c r="U34" s="3"/>
      <c r="V34" s="3"/>
      <c r="W34" s="3"/>
      <c r="Z34" s="6"/>
      <c r="AA34" s="6"/>
      <c r="AB34" s="6"/>
      <c r="AC34" s="6"/>
    </row>
    <row r="35" spans="1:29" s="1" customFormat="1" ht="15" customHeight="1" x14ac:dyDescent="0.2">
      <c r="A35" s="13" t="s">
        <v>115</v>
      </c>
      <c r="B35" s="14"/>
      <c r="C35" s="27" t="str">
        <f>IF(Pomocný!$H$10="","Vyberte",0)</f>
        <v>Vyberte</v>
      </c>
      <c r="D35" s="28" t="str">
        <f>IF(Pomocný!$H$10="","Vyberte",0)</f>
        <v>Vyberte</v>
      </c>
      <c r="E35" s="29"/>
      <c r="F35" s="29"/>
      <c r="G35" s="28" t="e">
        <f t="shared" si="0"/>
        <v>#DIV/0!</v>
      </c>
      <c r="H35" s="30">
        <f t="shared" si="1"/>
        <v>0</v>
      </c>
      <c r="I35" s="31">
        <f>IFERROR((IF(H35=0,0,(VLOOKUP($C$15,Pomocný!$H$2:$I$8,2))*H35)),"Vyberte rok vyhlášení výzvy")</f>
        <v>0</v>
      </c>
      <c r="J35" s="31">
        <f t="shared" si="2"/>
        <v>0</v>
      </c>
      <c r="K35" s="8"/>
      <c r="L35" s="8"/>
      <c r="M35" s="34" t="str">
        <f>IF(Pomocný!$H$10="","Vyberte",0)</f>
        <v>Vyberte</v>
      </c>
      <c r="N35" s="34" t="str">
        <f>IF(Pomocný!$H$10="","Vyberte",0)</f>
        <v>Vyberte</v>
      </c>
      <c r="O35" s="26"/>
      <c r="P35" s="26"/>
      <c r="Q35" s="13"/>
      <c r="R35" s="3"/>
      <c r="S35" s="3"/>
      <c r="T35" s="3"/>
      <c r="U35" s="3"/>
      <c r="V35" s="3"/>
      <c r="W35" s="3"/>
      <c r="Z35" s="6"/>
      <c r="AA35" s="6"/>
      <c r="AB35" s="6"/>
      <c r="AC35" s="6"/>
    </row>
    <row r="36" spans="1:29" s="1" customFormat="1" ht="15" customHeight="1" x14ac:dyDescent="0.2">
      <c r="A36" s="13" t="s">
        <v>116</v>
      </c>
      <c r="B36" s="14"/>
      <c r="C36" s="27" t="str">
        <f>IF(Pomocný!$H$10="","Vyberte",0)</f>
        <v>Vyberte</v>
      </c>
      <c r="D36" s="28" t="str">
        <f>IF(Pomocný!$H$10="","Vyberte",0)</f>
        <v>Vyberte</v>
      </c>
      <c r="E36" s="29"/>
      <c r="F36" s="29"/>
      <c r="G36" s="28" t="e">
        <f t="shared" si="0"/>
        <v>#DIV/0!</v>
      </c>
      <c r="H36" s="30">
        <f t="shared" si="1"/>
        <v>0</v>
      </c>
      <c r="I36" s="31">
        <f>IFERROR((IF(H36=0,0,(VLOOKUP($C$15,Pomocný!$H$2:$I$8,2))*H36)),"Vyberte rok vyhlášení výzvy")</f>
        <v>0</v>
      </c>
      <c r="J36" s="31">
        <f t="shared" si="2"/>
        <v>0</v>
      </c>
      <c r="K36" s="8"/>
      <c r="L36" s="8"/>
      <c r="M36" s="34" t="str">
        <f>IF(Pomocný!$H$10="","Vyberte",0)</f>
        <v>Vyberte</v>
      </c>
      <c r="N36" s="34" t="str">
        <f>IF(Pomocný!$H$10="","Vyberte",0)</f>
        <v>Vyberte</v>
      </c>
      <c r="O36" s="26"/>
      <c r="P36" s="26"/>
      <c r="Q36" s="13"/>
      <c r="R36" s="3"/>
      <c r="S36" s="3"/>
      <c r="T36" s="3"/>
      <c r="U36" s="3"/>
      <c r="V36" s="3"/>
      <c r="W36" s="3"/>
      <c r="Z36" s="6"/>
      <c r="AA36" s="6"/>
      <c r="AB36" s="6"/>
      <c r="AC36" s="6"/>
    </row>
    <row r="37" spans="1:29" s="1" customFormat="1" ht="15" customHeight="1" x14ac:dyDescent="0.2">
      <c r="A37" s="13" t="s">
        <v>117</v>
      </c>
      <c r="B37" s="14"/>
      <c r="C37" s="27" t="str">
        <f>IF(Pomocný!$H$10="","Vyberte",0)</f>
        <v>Vyberte</v>
      </c>
      <c r="D37" s="28" t="str">
        <f>IF(Pomocný!$H$10="","Vyberte",0)</f>
        <v>Vyberte</v>
      </c>
      <c r="E37" s="29"/>
      <c r="F37" s="29"/>
      <c r="G37" s="28" t="e">
        <f t="shared" si="0"/>
        <v>#DIV/0!</v>
      </c>
      <c r="H37" s="30">
        <f t="shared" si="1"/>
        <v>0</v>
      </c>
      <c r="I37" s="31">
        <f>IFERROR((IF(H37=0,0,(VLOOKUP($C$15,Pomocný!$H$2:$I$8,2))*H37)),"Vyberte rok vyhlášení výzvy")</f>
        <v>0</v>
      </c>
      <c r="J37" s="31">
        <f t="shared" si="2"/>
        <v>0</v>
      </c>
      <c r="K37" s="8"/>
      <c r="L37" s="8"/>
      <c r="M37" s="34" t="str">
        <f>IF(Pomocný!$H$10="","Vyberte",0)</f>
        <v>Vyberte</v>
      </c>
      <c r="N37" s="34" t="str">
        <f>IF(Pomocný!$H$10="","Vyberte",0)</f>
        <v>Vyberte</v>
      </c>
      <c r="O37" s="26"/>
      <c r="P37" s="26"/>
      <c r="Q37" s="13"/>
      <c r="R37" s="3"/>
      <c r="S37" s="3"/>
      <c r="T37" s="3"/>
      <c r="U37" s="3"/>
      <c r="V37" s="3"/>
      <c r="W37" s="3"/>
      <c r="Z37" s="6"/>
      <c r="AA37" s="6"/>
      <c r="AB37" s="6"/>
      <c r="AC37" s="6"/>
    </row>
    <row r="38" spans="1:29" s="1" customFormat="1" ht="15" customHeight="1" x14ac:dyDescent="0.2">
      <c r="A38" s="13" t="s">
        <v>118</v>
      </c>
      <c r="B38" s="14"/>
      <c r="C38" s="27" t="str">
        <f>IF(Pomocný!$H$10="","Vyberte",0)</f>
        <v>Vyberte</v>
      </c>
      <c r="D38" s="28" t="str">
        <f>IF(Pomocný!$H$10="","Vyberte",0)</f>
        <v>Vyberte</v>
      </c>
      <c r="E38" s="29"/>
      <c r="F38" s="29"/>
      <c r="G38" s="28" t="e">
        <f t="shared" si="0"/>
        <v>#DIV/0!</v>
      </c>
      <c r="H38" s="30">
        <f t="shared" si="1"/>
        <v>0</v>
      </c>
      <c r="I38" s="31">
        <f>IFERROR((IF(H38=0,0,(VLOOKUP($C$15,Pomocný!$H$2:$I$8,2))*H38)),"Vyberte rok vyhlášení výzvy")</f>
        <v>0</v>
      </c>
      <c r="J38" s="31">
        <f t="shared" si="2"/>
        <v>0</v>
      </c>
      <c r="K38" s="8"/>
      <c r="L38" s="8"/>
      <c r="M38" s="34" t="str">
        <f>IF(Pomocný!$H$10="","Vyberte",0)</f>
        <v>Vyberte</v>
      </c>
      <c r="N38" s="34" t="str">
        <f>IF(Pomocný!$H$10="","Vyberte",0)</f>
        <v>Vyberte</v>
      </c>
      <c r="O38" s="26"/>
      <c r="P38" s="26"/>
      <c r="Q38" s="13"/>
      <c r="R38" s="3"/>
      <c r="S38" s="3"/>
      <c r="T38" s="3"/>
      <c r="U38" s="3"/>
      <c r="V38" s="3"/>
      <c r="W38" s="3"/>
      <c r="Z38" s="6"/>
      <c r="AA38" s="6"/>
      <c r="AB38" s="6"/>
      <c r="AC38" s="6"/>
    </row>
    <row r="39" spans="1:29" s="1" customFormat="1" ht="15" customHeight="1" x14ac:dyDescent="0.25">
      <c r="A39" s="54" t="s">
        <v>130</v>
      </c>
      <c r="B39" s="54"/>
      <c r="C39" s="54"/>
      <c r="D39" s="54"/>
      <c r="E39" s="54"/>
      <c r="F39" s="54"/>
      <c r="G39" s="54"/>
      <c r="H39" s="32" cm="1">
        <f t="array" ref="H39">SUM(IF(ISERROR(H19:H38),"",H19:H38))</f>
        <v>0</v>
      </c>
      <c r="I39" s="33" cm="1">
        <f t="array" ref="I39">SUM(IF(ISERROR(I19:I38),"",I19:I38))</f>
        <v>0</v>
      </c>
      <c r="J39" s="33" cm="1">
        <f t="array" ref="J39">SUM(IF(ISERROR(J19:J38),"",J19:J38))</f>
        <v>0</v>
      </c>
      <c r="K39" s="23"/>
      <c r="L39" s="23"/>
      <c r="M39" s="11"/>
      <c r="N39" s="11"/>
      <c r="O39" s="24"/>
      <c r="P39" s="24"/>
      <c r="Q39" s="11"/>
      <c r="R39" s="3"/>
      <c r="S39" s="3"/>
      <c r="T39" s="3"/>
      <c r="U39" s="3"/>
      <c r="V39" s="3"/>
      <c r="W39" s="3"/>
      <c r="Z39" s="6"/>
      <c r="AA39" s="6"/>
      <c r="AB39" s="6"/>
      <c r="AC39" s="6"/>
    </row>
    <row r="40" spans="1:29" s="42" customFormat="1" ht="19.5" customHeight="1" x14ac:dyDescent="0.25">
      <c r="A40" s="44" t="s">
        <v>135</v>
      </c>
      <c r="B40" s="45"/>
      <c r="C40" s="35"/>
      <c r="D40" s="35"/>
      <c r="E40" s="35"/>
      <c r="F40" s="35"/>
      <c r="G40" s="35"/>
      <c r="H40" s="36"/>
      <c r="I40" s="37"/>
      <c r="J40" s="37"/>
      <c r="K40" s="38"/>
      <c r="L40" s="38"/>
      <c r="M40" s="39"/>
      <c r="N40" s="39"/>
      <c r="O40" s="40"/>
      <c r="P40" s="40"/>
      <c r="Q40" s="39"/>
      <c r="R40" s="41"/>
      <c r="S40" s="41"/>
      <c r="T40" s="41"/>
      <c r="U40" s="41"/>
      <c r="V40" s="41"/>
      <c r="W40" s="41"/>
      <c r="Z40" s="43"/>
      <c r="AA40" s="43"/>
      <c r="AB40" s="43"/>
      <c r="AC40" s="43"/>
    </row>
    <row r="41" spans="1:29" s="42" customFormat="1" ht="14.1" customHeight="1" x14ac:dyDescent="0.25">
      <c r="A41" s="44" t="s">
        <v>136</v>
      </c>
      <c r="B41" s="46"/>
      <c r="C41" s="35"/>
      <c r="D41" s="35"/>
      <c r="E41" s="35"/>
      <c r="F41" s="35"/>
      <c r="G41" s="35"/>
      <c r="H41" s="36"/>
      <c r="I41" s="37"/>
      <c r="J41" s="37"/>
      <c r="K41" s="38"/>
      <c r="L41" s="38"/>
      <c r="M41" s="39"/>
      <c r="N41" s="39"/>
      <c r="O41" s="40"/>
      <c r="P41" s="40"/>
      <c r="Q41" s="39"/>
      <c r="R41" s="41"/>
      <c r="S41" s="41"/>
      <c r="T41" s="41"/>
      <c r="U41" s="41"/>
      <c r="V41" s="41"/>
      <c r="W41" s="41"/>
      <c r="Z41" s="43"/>
      <c r="AA41" s="43"/>
      <c r="AB41" s="43"/>
      <c r="AC41" s="43"/>
    </row>
    <row r="42" spans="1:29" s="1" customFormat="1" ht="9" customHeight="1" x14ac:dyDescent="0.2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Z42" s="6"/>
      <c r="AA42" s="6"/>
      <c r="AB42" s="6"/>
      <c r="AC42" s="6"/>
    </row>
    <row r="43" spans="1:29" ht="101.25" customHeight="1" x14ac:dyDescent="0.2">
      <c r="A43" s="47" t="s">
        <v>137</v>
      </c>
      <c r="B43" s="48"/>
      <c r="C43" s="48"/>
      <c r="D43" s="48"/>
      <c r="E43" s="48"/>
      <c r="F43" s="48"/>
      <c r="G43" s="48"/>
    </row>
    <row r="44" spans="1:29" ht="12.95" customHeight="1" x14ac:dyDescent="0.2">
      <c r="A44" s="15"/>
      <c r="B44" s="15"/>
      <c r="C44" s="15"/>
      <c r="D44" s="15"/>
      <c r="E44" s="15"/>
      <c r="F44" s="15"/>
      <c r="G44" s="15"/>
    </row>
  </sheetData>
  <sheetProtection insertRows="0"/>
  <mergeCells count="33">
    <mergeCell ref="Q17:Q18"/>
    <mergeCell ref="O17:P17"/>
    <mergeCell ref="C17:C18"/>
    <mergeCell ref="M17:M18"/>
    <mergeCell ref="B17:B18"/>
    <mergeCell ref="L17:L18"/>
    <mergeCell ref="G17:G18"/>
    <mergeCell ref="K17:K18"/>
    <mergeCell ref="D17:D18"/>
    <mergeCell ref="E17:E18"/>
    <mergeCell ref="F17:F18"/>
    <mergeCell ref="H17:H18"/>
    <mergeCell ref="A7:M7"/>
    <mergeCell ref="C15:D15"/>
    <mergeCell ref="N17:N18"/>
    <mergeCell ref="A17:A18"/>
    <mergeCell ref="C9:M9"/>
    <mergeCell ref="C10:M10"/>
    <mergeCell ref="C11:M11"/>
    <mergeCell ref="C12:M12"/>
    <mergeCell ref="A9:B9"/>
    <mergeCell ref="A10:B10"/>
    <mergeCell ref="A11:B11"/>
    <mergeCell ref="A12:B12"/>
    <mergeCell ref="C14:D14"/>
    <mergeCell ref="A43:G43"/>
    <mergeCell ref="C13:M13"/>
    <mergeCell ref="A15:B15"/>
    <mergeCell ref="I17:I18"/>
    <mergeCell ref="A39:G39"/>
    <mergeCell ref="A14:B14"/>
    <mergeCell ref="A13:B13"/>
    <mergeCell ref="J17:J18"/>
  </mergeCells>
  <phoneticPr fontId="7" type="noConversion"/>
  <conditionalFormatting sqref="E19:E38">
    <cfRule type="containsBlanks" priority="8">
      <formula>LEN(TRIM(E19))=0</formula>
    </cfRule>
  </conditionalFormatting>
  <conditionalFormatting sqref="F19:F38">
    <cfRule type="containsBlanks" priority="2" stopIfTrue="1">
      <formula>LEN(TRIM(F19))=0</formula>
    </cfRule>
  </conditionalFormatting>
  <dataValidations count="5">
    <dataValidation type="date" allowBlank="1" showInputMessage="1" showErrorMessage="1" sqref="O39:P41" xr:uid="{BD643AE6-83B8-4724-8ADC-FF853DE1B46C}">
      <formula1>44562</formula1>
      <formula2>47118</formula2>
    </dataValidation>
    <dataValidation type="decimal" allowBlank="1" showInputMessage="1" showErrorMessage="1" sqref="C14" xr:uid="{E48573B4-B86F-4945-BEDB-44198B2BEF49}">
      <formula1>0</formula1>
      <formula2>100</formula2>
    </dataValidation>
    <dataValidation type="custom" allowBlank="1" showInputMessage="1" showErrorMessage="1" error="Zadávejte pouze data maximálně na 2 desetinná místa." sqref="E19:F38" xr:uid="{2D2BEED5-F942-4099-83DC-13BD9EA5B2D3}">
      <formula1>MOD(E19*100,1)=0</formula1>
    </dataValidation>
    <dataValidation type="date" allowBlank="1" showInputMessage="1" showErrorMessage="1" error="Vyplňte datum spadající do období realizace projektu" sqref="O19:P38" xr:uid="{4E3E381A-03D3-4DBC-8772-1B1DABF37BF3}">
      <formula1>44562</formula1>
      <formula2>47118</formula2>
    </dataValidation>
    <dataValidation allowBlank="1" showInputMessage="1" showErrorMessage="1" error="Vyberte rok vyhlášení výzvy" sqref="I19:J38" xr:uid="{3463D0E3-C7C4-41DA-BAB7-1AC224263144}"/>
  </dataValidations>
  <pageMargins left="0.7" right="0.7" top="0.75" bottom="0.75" header="0.3" footer="0.3"/>
  <pageSetup paperSize="9" orientation="portrait" r:id="rId1"/>
  <ignoredErrors>
    <ignoredError sqref="G19 G20:G38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Between" id="{4CD5645E-6AA3-4744-BB67-AF35EA2905E6}">
            <xm:f>0.01</xm:f>
            <xm:f>VLOOKUP(D19,Pomocný!E:F,2,0)</xm:f>
            <x14:dxf>
              <fill>
                <patternFill>
                  <bgColor theme="5" tint="0.79998168889431442"/>
                </patternFill>
              </fill>
            </x14:dxf>
          </x14:cfRule>
          <xm:sqref>E19:E38</xm:sqref>
        </x14:conditionalFormatting>
        <x14:conditionalFormatting xmlns:xm="http://schemas.microsoft.com/office/excel/2006/main">
          <x14:cfRule type="cellIs" priority="3" operator="notBetween" id="{93FA779A-F59B-464F-BB71-395578FF9D79}">
            <xm:f>0</xm:f>
            <xm:f>VLOOKUP(D19,Pomocný!E:F,2,0)</xm:f>
            <x14:dxf>
              <fill>
                <patternFill>
                  <bgColor theme="5" tint="0.79998168889431442"/>
                </patternFill>
              </fill>
            </x14:dxf>
          </x14:cfRule>
          <xm:sqref>F19:F38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promptTitle="Vyberte" xr:uid="{2EB2E137-9F93-4D8A-B026-EC6A3179CED3}">
          <x14:formula1>
            <xm:f>Pomocný!$A$1:$A$21</xm:f>
          </x14:formula1>
          <xm:sqref>C39:C41</xm:sqref>
        </x14:dataValidation>
        <x14:dataValidation type="list" allowBlank="1" showErrorMessage="1" promptTitle="Vyberte" xr:uid="{79EB1B65-CCCC-4B81-8AE4-A4B32BDAD44D}">
          <x14:formula1>
            <xm:f>Pomocný!$E$1:$E$85</xm:f>
          </x14:formula1>
          <xm:sqref>D39:D41</xm:sqref>
        </x14:dataValidation>
        <x14:dataValidation type="list" allowBlank="1" showInputMessage="1" showErrorMessage="1" xr:uid="{A06D9A37-75B2-4D7E-A1EA-3A927A4F4991}">
          <x14:formula1>
            <xm:f>Pomocný!$C$5:$C$7</xm:f>
          </x14:formula1>
          <xm:sqref>M39:N41</xm:sqref>
        </x14:dataValidation>
        <x14:dataValidation type="list" allowBlank="1" showInputMessage="1" showErrorMessage="1" error="Vyberte relevantní možnost Ano/Ne" xr:uid="{6B2B7DA9-E694-412E-80D2-90970A71636F}">
          <x14:formula1>
            <xm:f>Pomocný!$H$11:$H$13</xm:f>
          </x14:formula1>
          <xm:sqref>N19:N38</xm:sqref>
        </x14:dataValidation>
        <x14:dataValidation type="list" allowBlank="1" showInputMessage="1" showErrorMessage="1" xr:uid="{5BA12AA1-9E17-49A1-9FF2-74059F339ED9}">
          <x14:formula1>
            <xm:f>Pomocný!$H$1:$H$8</xm:f>
          </x14:formula1>
          <xm:sqref>C15:D15</xm:sqref>
        </x14:dataValidation>
        <x14:dataValidation type="list" allowBlank="1" showErrorMessage="1" error="Vyberte výši úvazku ze seznamu" promptTitle="Vyberte" xr:uid="{8A0B11D7-6D82-4AC3-938A-65784FA8B0C1}">
          <x14:formula1>
            <xm:f>Pomocný!$A$1:$A$21</xm:f>
          </x14:formula1>
          <xm:sqref>C19:C38</xm:sqref>
        </x14:dataValidation>
        <x14:dataValidation type="list" allowBlank="1" showErrorMessage="1" error="Vyberte měsíc ze seznamu" promptTitle="Vyberte" xr:uid="{6D9FB029-2BB6-4C62-BE35-4B24F5D1CFE7}">
          <x14:formula1>
            <xm:f>Pomocný!$E$1:$E$85</xm:f>
          </x14:formula1>
          <xm:sqref>D19:D38</xm:sqref>
        </x14:dataValidation>
        <x14:dataValidation type="list" allowBlank="1" showInputMessage="1" showErrorMessage="1" error="Vyberte typ pracovněprávního vztahu ze seznamu" xr:uid="{D58CB250-9051-47E8-9B87-24356301A419}">
          <x14:formula1>
            <xm:f>Pomocný!$C$5:$C$7</xm:f>
          </x14:formula1>
          <xm:sqref>M19:M38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C23A-4EF9-4056-810A-638AA2766007}">
  <dimension ref="A1"/>
  <sheetViews>
    <sheetView workbookViewId="0">
      <selection activeCell="F41" sqref="F4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CA4C-B3B2-4EAC-BB19-4EEFA1E3E2A7}">
  <sheetPr>
    <tabColor rgb="FFFF0000"/>
  </sheetPr>
  <dimension ref="A1:CQ85"/>
  <sheetViews>
    <sheetView workbookViewId="0">
      <selection activeCell="I12" sqref="I12"/>
    </sheetView>
  </sheetViews>
  <sheetFormatPr defaultRowHeight="15" x14ac:dyDescent="0.25"/>
  <cols>
    <col min="1" max="1" width="11.28515625" style="4" bestFit="1" customWidth="1"/>
    <col min="5" max="5" width="14.140625" customWidth="1"/>
    <col min="9" max="9" width="14.42578125" customWidth="1"/>
    <col min="10" max="10" width="16.85546875" customWidth="1"/>
  </cols>
  <sheetData>
    <row r="1" spans="1:95" x14ac:dyDescent="0.25">
      <c r="A1" s="18" t="s">
        <v>121</v>
      </c>
      <c r="B1" s="18"/>
      <c r="C1" s="18"/>
      <c r="D1" s="18"/>
      <c r="E1" s="18" t="s">
        <v>121</v>
      </c>
      <c r="F1" s="25">
        <v>0</v>
      </c>
      <c r="G1" s="7"/>
      <c r="H1" s="18" t="s">
        <v>121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</row>
    <row r="2" spans="1:95" x14ac:dyDescent="0.25">
      <c r="A2" s="17">
        <v>1</v>
      </c>
      <c r="B2" s="18"/>
      <c r="C2" s="18"/>
      <c r="D2" s="18"/>
      <c r="E2" s="19" t="s">
        <v>29</v>
      </c>
      <c r="F2">
        <v>31</v>
      </c>
      <c r="H2">
        <v>2022</v>
      </c>
      <c r="I2">
        <v>1391.75</v>
      </c>
    </row>
    <row r="3" spans="1:95" x14ac:dyDescent="0.25">
      <c r="A3" s="17">
        <v>0.95</v>
      </c>
      <c r="B3" s="18"/>
      <c r="C3" s="18"/>
      <c r="D3" s="18"/>
      <c r="E3" s="19" t="s">
        <v>36</v>
      </c>
      <c r="F3">
        <v>28</v>
      </c>
      <c r="H3">
        <v>2023</v>
      </c>
      <c r="I3">
        <v>0</v>
      </c>
    </row>
    <row r="4" spans="1:95" x14ac:dyDescent="0.25">
      <c r="A4" s="17">
        <v>0.9</v>
      </c>
      <c r="B4" s="18"/>
      <c r="C4" s="18"/>
      <c r="D4" s="18"/>
      <c r="E4" s="19" t="s">
        <v>37</v>
      </c>
      <c r="F4">
        <v>31</v>
      </c>
      <c r="H4">
        <v>2024</v>
      </c>
      <c r="I4">
        <v>0</v>
      </c>
    </row>
    <row r="5" spans="1:95" x14ac:dyDescent="0.25">
      <c r="A5" s="17">
        <v>0.85</v>
      </c>
      <c r="B5" s="18"/>
      <c r="C5" s="18" t="s">
        <v>121</v>
      </c>
      <c r="D5" s="18"/>
      <c r="E5" s="19" t="s">
        <v>38</v>
      </c>
      <c r="F5">
        <v>30</v>
      </c>
      <c r="H5">
        <v>2025</v>
      </c>
      <c r="I5">
        <v>0</v>
      </c>
    </row>
    <row r="6" spans="1:95" x14ac:dyDescent="0.25">
      <c r="A6" s="4">
        <v>0.8</v>
      </c>
      <c r="C6" t="s">
        <v>125</v>
      </c>
      <c r="E6" s="7" t="s">
        <v>39</v>
      </c>
      <c r="F6">
        <v>31</v>
      </c>
      <c r="H6">
        <v>2026</v>
      </c>
      <c r="I6">
        <v>0</v>
      </c>
    </row>
    <row r="7" spans="1:95" x14ac:dyDescent="0.25">
      <c r="A7" s="4">
        <v>0.75</v>
      </c>
      <c r="C7" t="s">
        <v>12</v>
      </c>
      <c r="E7" s="7" t="s">
        <v>40</v>
      </c>
      <c r="F7">
        <v>30</v>
      </c>
      <c r="H7">
        <v>2027</v>
      </c>
      <c r="I7">
        <v>0</v>
      </c>
    </row>
    <row r="8" spans="1:95" x14ac:dyDescent="0.25">
      <c r="A8" s="4">
        <v>0.7</v>
      </c>
      <c r="E8" s="7" t="s">
        <v>41</v>
      </c>
      <c r="F8">
        <v>31</v>
      </c>
      <c r="H8">
        <v>2028</v>
      </c>
      <c r="I8">
        <v>0</v>
      </c>
    </row>
    <row r="9" spans="1:95" x14ac:dyDescent="0.25">
      <c r="A9" s="4">
        <v>0.65</v>
      </c>
      <c r="E9" s="7" t="s">
        <v>42</v>
      </c>
      <c r="F9">
        <v>31</v>
      </c>
    </row>
    <row r="10" spans="1:95" x14ac:dyDescent="0.25">
      <c r="A10" s="4">
        <v>0.6</v>
      </c>
      <c r="E10" s="7" t="s">
        <v>43</v>
      </c>
      <c r="F10">
        <v>30</v>
      </c>
    </row>
    <row r="11" spans="1:95" x14ac:dyDescent="0.25">
      <c r="A11" s="4">
        <v>0.55000000000000004</v>
      </c>
      <c r="E11" s="7" t="s">
        <v>44</v>
      </c>
      <c r="F11">
        <v>31</v>
      </c>
      <c r="H11" s="18" t="s">
        <v>121</v>
      </c>
    </row>
    <row r="12" spans="1:95" x14ac:dyDescent="0.25">
      <c r="A12" s="4">
        <v>0.5</v>
      </c>
      <c r="E12" s="7" t="s">
        <v>45</v>
      </c>
      <c r="F12">
        <v>30</v>
      </c>
      <c r="H12" t="s">
        <v>132</v>
      </c>
    </row>
    <row r="13" spans="1:95" x14ac:dyDescent="0.25">
      <c r="A13" s="4">
        <v>0.45</v>
      </c>
      <c r="E13" s="7" t="s">
        <v>46</v>
      </c>
      <c r="F13">
        <v>31</v>
      </c>
      <c r="H13" t="s">
        <v>133</v>
      </c>
    </row>
    <row r="14" spans="1:95" x14ac:dyDescent="0.25">
      <c r="A14" s="4">
        <v>0.4</v>
      </c>
      <c r="E14" s="7" t="s">
        <v>30</v>
      </c>
      <c r="F14">
        <v>31</v>
      </c>
    </row>
    <row r="15" spans="1:95" x14ac:dyDescent="0.25">
      <c r="A15" s="4">
        <v>0.35</v>
      </c>
      <c r="E15" s="7" t="s">
        <v>47</v>
      </c>
      <c r="F15">
        <v>28</v>
      </c>
    </row>
    <row r="16" spans="1:95" x14ac:dyDescent="0.25">
      <c r="A16" s="4">
        <v>0.3</v>
      </c>
      <c r="E16" s="7" t="s">
        <v>48</v>
      </c>
      <c r="F16">
        <v>31</v>
      </c>
    </row>
    <row r="17" spans="1:6" x14ac:dyDescent="0.25">
      <c r="A17" s="4">
        <v>0.25</v>
      </c>
      <c r="E17" s="7" t="s">
        <v>49</v>
      </c>
      <c r="F17">
        <v>30</v>
      </c>
    </row>
    <row r="18" spans="1:6" x14ac:dyDescent="0.25">
      <c r="A18" s="4">
        <v>0.2</v>
      </c>
      <c r="E18" s="7" t="s">
        <v>50</v>
      </c>
      <c r="F18">
        <v>31</v>
      </c>
    </row>
    <row r="19" spans="1:6" x14ac:dyDescent="0.25">
      <c r="A19" s="4">
        <v>0.15</v>
      </c>
      <c r="E19" s="7" t="s">
        <v>51</v>
      </c>
      <c r="F19">
        <v>30</v>
      </c>
    </row>
    <row r="20" spans="1:6" x14ac:dyDescent="0.25">
      <c r="A20" s="4">
        <v>0.1</v>
      </c>
      <c r="E20" s="7" t="s">
        <v>52</v>
      </c>
      <c r="F20">
        <v>31</v>
      </c>
    </row>
    <row r="21" spans="1:6" x14ac:dyDescent="0.25">
      <c r="A21" s="4">
        <v>0.05</v>
      </c>
      <c r="E21" s="7" t="s">
        <v>53</v>
      </c>
      <c r="F21">
        <v>31</v>
      </c>
    </row>
    <row r="22" spans="1:6" x14ac:dyDescent="0.25">
      <c r="E22" s="7" t="s">
        <v>54</v>
      </c>
      <c r="F22">
        <v>30</v>
      </c>
    </row>
    <row r="23" spans="1:6" x14ac:dyDescent="0.25">
      <c r="E23" s="7" t="s">
        <v>55</v>
      </c>
      <c r="F23">
        <v>31</v>
      </c>
    </row>
    <row r="24" spans="1:6" x14ac:dyDescent="0.25">
      <c r="E24" s="7" t="s">
        <v>56</v>
      </c>
      <c r="F24">
        <v>30</v>
      </c>
    </row>
    <row r="25" spans="1:6" x14ac:dyDescent="0.25">
      <c r="E25" s="7" t="s">
        <v>57</v>
      </c>
      <c r="F25">
        <v>31</v>
      </c>
    </row>
    <row r="26" spans="1:6" x14ac:dyDescent="0.25">
      <c r="E26" s="7" t="s">
        <v>31</v>
      </c>
      <c r="F26">
        <v>31</v>
      </c>
    </row>
    <row r="27" spans="1:6" x14ac:dyDescent="0.25">
      <c r="E27" s="7" t="s">
        <v>58</v>
      </c>
      <c r="F27">
        <v>29</v>
      </c>
    </row>
    <row r="28" spans="1:6" x14ac:dyDescent="0.25">
      <c r="E28" s="7" t="s">
        <v>59</v>
      </c>
      <c r="F28">
        <v>31</v>
      </c>
    </row>
    <row r="29" spans="1:6" x14ac:dyDescent="0.25">
      <c r="E29" s="7" t="s">
        <v>60</v>
      </c>
      <c r="F29">
        <v>30</v>
      </c>
    </row>
    <row r="30" spans="1:6" x14ac:dyDescent="0.25">
      <c r="E30" s="7" t="s">
        <v>61</v>
      </c>
      <c r="F30">
        <v>31</v>
      </c>
    </row>
    <row r="31" spans="1:6" x14ac:dyDescent="0.25">
      <c r="E31" s="7" t="s">
        <v>62</v>
      </c>
      <c r="F31">
        <v>30</v>
      </c>
    </row>
    <row r="32" spans="1:6" x14ac:dyDescent="0.25">
      <c r="E32" s="7" t="s">
        <v>63</v>
      </c>
      <c r="F32">
        <v>31</v>
      </c>
    </row>
    <row r="33" spans="5:6" x14ac:dyDescent="0.25">
      <c r="E33" s="7" t="s">
        <v>64</v>
      </c>
      <c r="F33">
        <v>31</v>
      </c>
    </row>
    <row r="34" spans="5:6" x14ac:dyDescent="0.25">
      <c r="E34" s="7" t="s">
        <v>65</v>
      </c>
      <c r="F34">
        <v>30</v>
      </c>
    </row>
    <row r="35" spans="5:6" x14ac:dyDescent="0.25">
      <c r="E35" s="7" t="s">
        <v>66</v>
      </c>
      <c r="F35">
        <v>31</v>
      </c>
    </row>
    <row r="36" spans="5:6" x14ac:dyDescent="0.25">
      <c r="E36" s="7" t="s">
        <v>67</v>
      </c>
      <c r="F36">
        <v>30</v>
      </c>
    </row>
    <row r="37" spans="5:6" x14ac:dyDescent="0.25">
      <c r="E37" s="7" t="s">
        <v>68</v>
      </c>
      <c r="F37">
        <v>31</v>
      </c>
    </row>
    <row r="38" spans="5:6" x14ac:dyDescent="0.25">
      <c r="E38" s="7" t="s">
        <v>32</v>
      </c>
      <c r="F38">
        <v>31</v>
      </c>
    </row>
    <row r="39" spans="5:6" x14ac:dyDescent="0.25">
      <c r="E39" s="7" t="s">
        <v>69</v>
      </c>
      <c r="F39">
        <v>28</v>
      </c>
    </row>
    <row r="40" spans="5:6" x14ac:dyDescent="0.25">
      <c r="E40" s="7" t="s">
        <v>70</v>
      </c>
      <c r="F40">
        <v>31</v>
      </c>
    </row>
    <row r="41" spans="5:6" x14ac:dyDescent="0.25">
      <c r="E41" s="7" t="s">
        <v>71</v>
      </c>
      <c r="F41">
        <v>30</v>
      </c>
    </row>
    <row r="42" spans="5:6" x14ac:dyDescent="0.25">
      <c r="E42" s="7" t="s">
        <v>72</v>
      </c>
      <c r="F42">
        <v>31</v>
      </c>
    </row>
    <row r="43" spans="5:6" x14ac:dyDescent="0.25">
      <c r="E43" s="7" t="s">
        <v>73</v>
      </c>
      <c r="F43">
        <v>30</v>
      </c>
    </row>
    <row r="44" spans="5:6" x14ac:dyDescent="0.25">
      <c r="E44" s="7" t="s">
        <v>74</v>
      </c>
      <c r="F44">
        <v>31</v>
      </c>
    </row>
    <row r="45" spans="5:6" x14ac:dyDescent="0.25">
      <c r="E45" s="7" t="s">
        <v>75</v>
      </c>
      <c r="F45">
        <v>31</v>
      </c>
    </row>
    <row r="46" spans="5:6" x14ac:dyDescent="0.25">
      <c r="E46" s="7" t="s">
        <v>76</v>
      </c>
      <c r="F46">
        <v>30</v>
      </c>
    </row>
    <row r="47" spans="5:6" x14ac:dyDescent="0.25">
      <c r="E47" s="7" t="s">
        <v>77</v>
      </c>
      <c r="F47">
        <v>31</v>
      </c>
    </row>
    <row r="48" spans="5:6" x14ac:dyDescent="0.25">
      <c r="E48" s="7" t="s">
        <v>78</v>
      </c>
      <c r="F48">
        <v>30</v>
      </c>
    </row>
    <row r="49" spans="5:6" x14ac:dyDescent="0.25">
      <c r="E49" s="7" t="s">
        <v>79</v>
      </c>
      <c r="F49">
        <v>31</v>
      </c>
    </row>
    <row r="50" spans="5:6" x14ac:dyDescent="0.25">
      <c r="E50" s="7" t="s">
        <v>33</v>
      </c>
      <c r="F50">
        <v>31</v>
      </c>
    </row>
    <row r="51" spans="5:6" x14ac:dyDescent="0.25">
      <c r="E51" s="7" t="s">
        <v>80</v>
      </c>
      <c r="F51">
        <v>28</v>
      </c>
    </row>
    <row r="52" spans="5:6" x14ac:dyDescent="0.25">
      <c r="E52" s="7" t="s">
        <v>81</v>
      </c>
      <c r="F52">
        <v>31</v>
      </c>
    </row>
    <row r="53" spans="5:6" x14ac:dyDescent="0.25">
      <c r="E53" s="7" t="s">
        <v>82</v>
      </c>
      <c r="F53">
        <v>30</v>
      </c>
    </row>
    <row r="54" spans="5:6" x14ac:dyDescent="0.25">
      <c r="E54" s="7" t="s">
        <v>83</v>
      </c>
      <c r="F54">
        <v>31</v>
      </c>
    </row>
    <row r="55" spans="5:6" x14ac:dyDescent="0.25">
      <c r="E55" s="7" t="s">
        <v>84</v>
      </c>
      <c r="F55">
        <v>30</v>
      </c>
    </row>
    <row r="56" spans="5:6" x14ac:dyDescent="0.25">
      <c r="E56" s="7" t="s">
        <v>85</v>
      </c>
      <c r="F56">
        <v>31</v>
      </c>
    </row>
    <row r="57" spans="5:6" x14ac:dyDescent="0.25">
      <c r="E57" s="7" t="s">
        <v>86</v>
      </c>
      <c r="F57">
        <v>31</v>
      </c>
    </row>
    <row r="58" spans="5:6" x14ac:dyDescent="0.25">
      <c r="E58" s="7" t="s">
        <v>87</v>
      </c>
      <c r="F58">
        <v>30</v>
      </c>
    </row>
    <row r="59" spans="5:6" x14ac:dyDescent="0.25">
      <c r="E59" s="7" t="s">
        <v>88</v>
      </c>
      <c r="F59">
        <v>31</v>
      </c>
    </row>
    <row r="60" spans="5:6" x14ac:dyDescent="0.25">
      <c r="E60" s="7" t="s">
        <v>89</v>
      </c>
      <c r="F60">
        <v>30</v>
      </c>
    </row>
    <row r="61" spans="5:6" x14ac:dyDescent="0.25">
      <c r="E61" s="7" t="s">
        <v>90</v>
      </c>
      <c r="F61">
        <v>31</v>
      </c>
    </row>
    <row r="62" spans="5:6" x14ac:dyDescent="0.25">
      <c r="E62" s="7" t="s">
        <v>34</v>
      </c>
      <c r="F62">
        <v>31</v>
      </c>
    </row>
    <row r="63" spans="5:6" x14ac:dyDescent="0.25">
      <c r="E63" s="7" t="s">
        <v>91</v>
      </c>
      <c r="F63">
        <v>28</v>
      </c>
    </row>
    <row r="64" spans="5:6" x14ac:dyDescent="0.25">
      <c r="E64" s="7" t="s">
        <v>92</v>
      </c>
      <c r="F64">
        <v>31</v>
      </c>
    </row>
    <row r="65" spans="5:6" x14ac:dyDescent="0.25">
      <c r="E65" s="7" t="s">
        <v>93</v>
      </c>
      <c r="F65">
        <v>30</v>
      </c>
    </row>
    <row r="66" spans="5:6" x14ac:dyDescent="0.25">
      <c r="E66" s="7" t="s">
        <v>94</v>
      </c>
      <c r="F66">
        <v>31</v>
      </c>
    </row>
    <row r="67" spans="5:6" x14ac:dyDescent="0.25">
      <c r="E67" s="7" t="s">
        <v>95</v>
      </c>
      <c r="F67">
        <v>30</v>
      </c>
    </row>
    <row r="68" spans="5:6" x14ac:dyDescent="0.25">
      <c r="E68" s="7" t="s">
        <v>96</v>
      </c>
      <c r="F68">
        <v>31</v>
      </c>
    </row>
    <row r="69" spans="5:6" x14ac:dyDescent="0.25">
      <c r="E69" s="7" t="s">
        <v>97</v>
      </c>
      <c r="F69">
        <v>31</v>
      </c>
    </row>
    <row r="70" spans="5:6" x14ac:dyDescent="0.25">
      <c r="E70" s="7" t="s">
        <v>98</v>
      </c>
      <c r="F70">
        <v>30</v>
      </c>
    </row>
    <row r="71" spans="5:6" x14ac:dyDescent="0.25">
      <c r="E71" s="7" t="s">
        <v>99</v>
      </c>
      <c r="F71">
        <v>31</v>
      </c>
    </row>
    <row r="72" spans="5:6" x14ac:dyDescent="0.25">
      <c r="E72" s="7" t="s">
        <v>100</v>
      </c>
      <c r="F72">
        <v>30</v>
      </c>
    </row>
    <row r="73" spans="5:6" x14ac:dyDescent="0.25">
      <c r="E73" s="7" t="s">
        <v>101</v>
      </c>
      <c r="F73">
        <v>31</v>
      </c>
    </row>
    <row r="74" spans="5:6" x14ac:dyDescent="0.25">
      <c r="E74" s="7" t="s">
        <v>35</v>
      </c>
      <c r="F74">
        <v>31</v>
      </c>
    </row>
    <row r="75" spans="5:6" x14ac:dyDescent="0.25">
      <c r="E75" s="7" t="s">
        <v>102</v>
      </c>
      <c r="F75">
        <v>29</v>
      </c>
    </row>
    <row r="76" spans="5:6" x14ac:dyDescent="0.25">
      <c r="E76" s="7" t="s">
        <v>103</v>
      </c>
      <c r="F76">
        <v>31</v>
      </c>
    </row>
    <row r="77" spans="5:6" x14ac:dyDescent="0.25">
      <c r="E77" s="7" t="s">
        <v>104</v>
      </c>
      <c r="F77">
        <v>30</v>
      </c>
    </row>
    <row r="78" spans="5:6" x14ac:dyDescent="0.25">
      <c r="E78" s="7" t="s">
        <v>105</v>
      </c>
      <c r="F78">
        <v>31</v>
      </c>
    </row>
    <row r="79" spans="5:6" x14ac:dyDescent="0.25">
      <c r="E79" s="7" t="s">
        <v>106</v>
      </c>
      <c r="F79">
        <v>30</v>
      </c>
    </row>
    <row r="80" spans="5:6" x14ac:dyDescent="0.25">
      <c r="E80" s="7" t="s">
        <v>107</v>
      </c>
      <c r="F80">
        <v>31</v>
      </c>
    </row>
    <row r="81" spans="5:6" x14ac:dyDescent="0.25">
      <c r="E81" s="7" t="s">
        <v>108</v>
      </c>
      <c r="F81">
        <v>31</v>
      </c>
    </row>
    <row r="82" spans="5:6" x14ac:dyDescent="0.25">
      <c r="E82" s="7" t="s">
        <v>109</v>
      </c>
      <c r="F82">
        <v>30</v>
      </c>
    </row>
    <row r="83" spans="5:6" x14ac:dyDescent="0.25">
      <c r="E83" s="7" t="s">
        <v>110</v>
      </c>
      <c r="F83">
        <v>31</v>
      </c>
    </row>
    <row r="84" spans="5:6" x14ac:dyDescent="0.25">
      <c r="E84" s="7" t="s">
        <v>111</v>
      </c>
      <c r="F84">
        <v>30</v>
      </c>
    </row>
    <row r="85" spans="5:6" x14ac:dyDescent="0.25">
      <c r="E85" s="7" t="s">
        <v>112</v>
      </c>
      <c r="F85">
        <v>31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EE59AB-5428-42DB-8A53-BEAD107CB1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čerpání MP</vt:lpstr>
      <vt:lpstr>List1</vt:lpstr>
      <vt:lpstr>Pomocný</vt:lpstr>
      <vt:lpstr>leden_2022</vt:lpstr>
      <vt:lpstr>únor_2022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2022-11-22T13:04:20Z</dcterms:created>
  <dcterms:modified xsi:type="dcterms:W3CDTF">2022-12-15T13:04:56Z</dcterms:modified>
</cp:coreProperties>
</file>