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>
    <mc:Choice Requires="x15">
      <x15ac:absPath xmlns:x15ac="http://schemas.microsoft.com/office/spreadsheetml/2010/11/ac" url="\\ad.mpsv.cz\mpsv\spoldisk\sd_0491\P1_ZAMĚSTNANOST_ADAPTABILITA\1_3_ADAPTABILITA\Jednotky_různé\Zveřejnění výzev - soubory ke stažení\"/>
    </mc:Choice>
  </mc:AlternateContent>
  <xr:revisionPtr documentId="13_ncr:1_{F54FEC5D-A328-4820-948F-6803FCEA5223}" revIDLastSave="0" xr10:uidLastSave="{00000000-0000-0000-0000-000000000000}" xr6:coauthVersionLast="47" xr6:coauthVersionMax="47"/>
  <workbookProtection lockStructure="1" workbookAlgorithmName="SHA-512" workbookHashValue="TpOfCdRyvvcLcqOsm9+GrOiTA2Saj7hxiuW7D879QQrmq1fMT4ICbJfBajv3GWmNhhBXd4UkP3Va7KbpoN35cw==" workbookSaltValue="qYsujRakysIccPGLTAiMyA==" workbookSpinCount="100000"/>
  <bookViews>
    <workbookView windowHeight="15840" windowWidth="29040" xWindow="-120" xr2:uid="{A85DE844-389D-409D-BBC1-6F603683C423}" yWindow="-120"/>
  </bookViews>
  <sheets>
    <sheet name="Kalkulačka" r:id="rId1" sheetId="1"/>
    <sheet name="List2" r:id="rId2" sheetId="2" state="hidden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C17"/>
  <c i="1" r="C15"/>
  <c i="1" r="B7"/>
  <c i="1" r="D16"/>
  <c i="1" r="F16" s="1"/>
  <c i="1" r="D14"/>
  <c i="1" r="F14" s="1"/>
  <c i="1" l="1" r="D17"/>
  <c i="1" r="E15"/>
  <c i="1" r="E17"/>
  <c i="1" r="D15"/>
  <c i="1" l="1" r="F15"/>
  <c i="1" r="F17"/>
  <c i="1" l="1" r="F18"/>
  <c i="1" r="F1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Prajer</author>
  </authors>
  <commentList>
    <comment authorId="0" ref="C10" shapeId="0" xr:uid="{4EDFCC28-D51A-4312-ADA8-E6B810E5CA37}">
      <text>
        <r>
          <rPr>
            <sz val="9"/>
            <color indexed="81"/>
            <rFont val="Tahoma"/>
            <family val="2"/>
            <charset val="238"/>
          </rPr>
          <t>Jednotku Mzdový příspěvek - asministrativní náklady lze využít (a zahrnout do rozpočtu) pouze v případě, kdy jsou v jednotce Mzdový příspěvek plánovány osobohodiny.</t>
        </r>
      </text>
    </comment>
    <comment authorId="0" ref="E13" shapeId="0" xr:uid="{912EF72E-7F46-429A-91BF-3B87CDED0337}">
      <text>
        <r>
          <rPr>
            <sz val="9"/>
            <color indexed="81"/>
            <rFont val="Tahoma"/>
            <family val="2"/>
            <charset val="238"/>
          </rPr>
          <t>Nejedá se o finální ceny jednotek - jejich výše budou upraveny před vydáním právního aktu o poskytnutí podpory na finální výši dle skutečné míry indexu nárustu nákladů práce za rok 2022.</t>
        </r>
      </text>
    </comment>
  </commentList>
</comments>
</file>

<file path=xl/sharedStrings.xml><?xml version="1.0" encoding="utf-8"?>
<sst xmlns="http://schemas.openxmlformats.org/spreadsheetml/2006/main" count="27" uniqueCount="23">
  <si>
    <t>Vzdělávání</t>
  </si>
  <si>
    <t>Mzdový příspěvek</t>
  </si>
  <si>
    <t>Jednotka</t>
  </si>
  <si>
    <t>Plánovaný počet osobohodin</t>
  </si>
  <si>
    <t>Vzdělávání - administrativní náklady</t>
  </si>
  <si>
    <t>Mzdový příspěvek - administrativní náklady</t>
  </si>
  <si>
    <t>Bude jednotka součástí rozpočtu?</t>
  </si>
  <si>
    <t>ANO</t>
  </si>
  <si>
    <t>Počet jednotek</t>
  </si>
  <si>
    <t>Bude využita jednotka Vzdělávání - administrativní náklady?</t>
  </si>
  <si>
    <t>Bude využita jednotka Mzdový příspěvek - administrativní náklady?</t>
  </si>
  <si>
    <t>Kontrola</t>
  </si>
  <si>
    <t>Celkové způsobilé výdaje</t>
  </si>
  <si>
    <t>Simulace rozpočtu v žádosti o podporu</t>
  </si>
  <si>
    <t>Aktivita</t>
  </si>
  <si>
    <t>Profesní vzdělávání</t>
  </si>
  <si>
    <t>NE</t>
  </si>
  <si>
    <t>Kontrola souladu rozpočtu v žádosti o podporu s textem výzvy</t>
  </si>
  <si>
    <t>Název jednotky</t>
  </si>
  <si>
    <t>Jednotkový náklad</t>
  </si>
  <si>
    <t>Celkem</t>
  </si>
  <si>
    <r>
      <rPr>
        <b/>
        <sz val="11"/>
        <color theme="1"/>
        <rFont val="Calibri"/>
        <family val="2"/>
        <charset val="238"/>
        <scheme val="minor"/>
      </rPr>
      <t>Vyplňujte prosím pouze bílá pole - B5, B6, C9 a C10</t>
    </r>
    <r>
      <rPr>
        <sz val="11"/>
        <color theme="1"/>
        <rFont val="Calibri"/>
        <family val="2"/>
        <charset val="238"/>
        <scheme val="minor"/>
      </rPr>
      <t>. Na základě vyplněných údajů se v dolní části vygeneruje simulace rozpočtu, který uvedete do žádosti o podporu.</t>
    </r>
    <r>
      <rPr>
        <b/>
        <sz val="11"/>
        <color theme="1"/>
        <rFont val="Calibri"/>
        <family val="2"/>
        <charset val="238"/>
        <scheme val="minor"/>
      </rPr>
      <t xml:space="preserve">
Pozor!</t>
    </r>
    <r>
      <rPr>
        <sz val="11"/>
        <color theme="1"/>
        <rFont val="Calibri"/>
        <family val="2"/>
        <charset val="238"/>
        <scheme val="minor"/>
      </rPr>
      <t xml:space="preserve"> 
</t>
    </r>
    <r>
      <rPr>
        <b/>
        <sz val="11"/>
        <color theme="1"/>
        <rFont val="Calibri"/>
        <family val="2"/>
        <charset val="238"/>
        <scheme val="minor"/>
      </rPr>
      <t>Ceny jednotek</t>
    </r>
    <r>
      <rPr>
        <sz val="11"/>
        <color theme="1"/>
        <rFont val="Calibri"/>
        <family val="2"/>
        <charset val="238"/>
        <scheme val="minor"/>
      </rPr>
      <t xml:space="preserve"> budou před vydáním právního aktu o poskytnutí podpory </t>
    </r>
    <r>
      <rPr>
        <b/>
        <sz val="11"/>
        <color theme="1"/>
        <rFont val="Calibri"/>
        <family val="2"/>
        <charset val="238"/>
        <scheme val="minor"/>
      </rPr>
      <t>upraveny</t>
    </r>
    <r>
      <rPr>
        <sz val="11"/>
        <color theme="1"/>
        <rFont val="Calibri"/>
        <family val="2"/>
        <charset val="238"/>
        <scheme val="minor"/>
      </rPr>
      <t xml:space="preserve"> dle skutečné míry indexu nárustu nákladů práce za rok 2022, a to </t>
    </r>
    <r>
      <rPr>
        <b/>
        <sz val="11"/>
        <color theme="1"/>
        <rFont val="Calibri"/>
        <family val="2"/>
        <charset val="238"/>
        <scheme val="minor"/>
      </rPr>
      <t>na nižší sazby</t>
    </r>
    <r>
      <rPr>
        <sz val="11"/>
        <color theme="1"/>
        <rFont val="Calibri"/>
        <family val="2"/>
        <charset val="238"/>
        <scheme val="minor"/>
      </rPr>
      <t xml:space="preserve">. </t>
    </r>
    <r>
      <rPr>
        <b/>
        <sz val="11"/>
        <color theme="1"/>
        <rFont val="Calibri"/>
        <family val="2"/>
        <charset val="238"/>
        <scheme val="minor"/>
      </rPr>
      <t xml:space="preserve">
Výše celkových způsobilých výdajů nesmí ani v okamžiku vydání právního aktu o poskytnutí podpory klesnout pod hranici 3 000 000 Kč.</t>
    </r>
  </si>
  <si>
    <t>Kalkulačka k žádosti o podporu ve výzvě č. 040 Společně za vzděláváním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</si>
</sst>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44" formatCode="_-* #,##0.00\ &quot;Kč&quot;_-;\-* #,##0.00\ &quot;Kč&quot;_-;_-* &quot;-&quot;??\ &quot;Kč&quot;_-;_-@_-"/>
    <numFmt numFmtId="164" formatCode="#,##0.00\ &quot;Kč&quot;"/>
    <numFmt numFmtId="165" formatCode="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borderId="0" fillId="0" fontId="0" numFmtId="0"/>
    <xf applyAlignment="0" applyBorder="0" applyFill="0" applyFont="0" applyProtection="0" borderId="0" fillId="0" fontId="1" numFmtId="43"/>
    <xf applyAlignment="0" applyBorder="0" applyFill="0" applyFont="0" applyProtection="0" borderId="0" fillId="0" fontId="1" numFmtId="44"/>
  </cellStyleXfs>
  <cellXfs count="28">
    <xf borderId="0" fillId="0" fontId="0" numFmtId="0" xfId="0"/>
    <xf applyAlignment="1" borderId="0" fillId="0" fontId="0" numFmtId="0" xfId="0">
      <alignment vertical="center"/>
    </xf>
    <xf applyAlignment="1" applyBorder="1" borderId="1" fillId="0" fontId="0" numFmtId="0" xfId="0">
      <alignment vertical="center" wrapText="1"/>
    </xf>
    <xf applyAlignment="1" applyBorder="1" applyFill="1" borderId="1" fillId="3" fontId="0" numFmtId="0" xfId="0">
      <alignment vertical="center" wrapText="1"/>
    </xf>
    <xf applyNumberFormat="1" borderId="0" fillId="0" fontId="0" numFmtId="4" xfId="0"/>
    <xf applyAlignment="1" applyBorder="1" borderId="0" fillId="0" fontId="0" numFmtId="0" xfId="0">
      <alignment vertical="center"/>
    </xf>
    <xf applyAlignment="1" borderId="0" fillId="0" fontId="0" numFmtId="0" xfId="0">
      <alignment horizontal="left" vertical="center"/>
    </xf>
    <xf applyAlignment="1" applyBorder="1" applyFill="1" applyNumberFormat="1" borderId="1" fillId="3" fontId="0" numFmtId="3" xfId="0">
      <alignment vertical="center" wrapText="1"/>
    </xf>
    <xf applyAlignment="1" applyBorder="1" applyFill="1" applyFont="1" applyNumberFormat="1" borderId="1" fillId="3" fontId="0" numFmtId="164" xfId="2">
      <alignment vertical="center"/>
    </xf>
    <xf applyAlignment="1" applyBorder="1" applyFill="1" applyFont="1" applyNumberFormat="1" borderId="1" fillId="3" fontId="0" numFmtId="164" xfId="2">
      <alignment vertical="center" wrapText="1"/>
    </xf>
    <xf applyAlignment="1" applyBorder="1" applyFill="1" applyFont="1" applyNumberFormat="1" borderId="1" fillId="3" fontId="2" numFmtId="164" xfId="2">
      <alignment vertical="center"/>
    </xf>
    <xf applyAlignment="1" applyBorder="1" applyFill="1" applyFont="1" borderId="1" fillId="3" fontId="6" numFmtId="0" xfId="0">
      <alignment vertical="center" wrapText="1"/>
    </xf>
    <xf applyAlignment="1" applyBorder="1" applyFill="1" applyFont="1" applyNumberFormat="1" borderId="1" fillId="3" fontId="0" numFmtId="165" xfId="2">
      <alignment vertical="center" wrapText="1"/>
    </xf>
    <xf applyAlignment="1" applyBorder="1" applyFill="1" applyFont="1" applyNumberFormat="1" borderId="1" fillId="3" fontId="4" numFmtId="165" xfId="2">
      <alignment vertical="center" wrapText="1"/>
    </xf>
    <xf applyAlignment="1" applyBorder="1" applyFill="1" applyFont="1" borderId="1" fillId="2" fontId="5" numFmtId="0" xfId="0">
      <alignment horizontal="center" vertical="center" wrapText="1"/>
    </xf>
    <xf applyAlignment="1" applyBorder="1" applyFill="1" applyFont="1" borderId="1" fillId="2" fontId="5" numFmtId="0" xfId="0">
      <alignment horizontal="center" vertical="center"/>
    </xf>
    <xf applyAlignment="1" applyBorder="1" applyFill="1" applyFont="1" borderId="1" fillId="3" fontId="5" numFmtId="0" xfId="0">
      <alignment vertical="center"/>
    </xf>
    <xf applyAlignment="1" applyBorder="1" applyFont="1" applyNumberFormat="1" applyProtection="1" borderId="1" fillId="0" fontId="0" numFmtId="3" xfId="1">
      <alignment vertical="center"/>
      <protection locked="0"/>
    </xf>
    <xf applyAlignment="1" applyBorder="1" applyProtection="1" borderId="1" fillId="0" fontId="0" numFmtId="0" xfId="0">
      <alignment vertical="center"/>
      <protection locked="0"/>
    </xf>
    <xf applyAlignment="1" applyBorder="1" applyFill="1" applyFont="1" borderId="1" fillId="2" fontId="8" numFmtId="0" xfId="0">
      <alignment horizontal="center" vertical="center"/>
    </xf>
    <xf applyAlignment="1" applyBorder="1" applyFill="1" applyFont="1" borderId="1" fillId="5" fontId="0" numFmtId="0" xfId="0">
      <alignment horizontal="center" vertical="center" wrapText="1"/>
    </xf>
    <xf applyAlignment="1" applyBorder="1" applyFill="1" applyFont="1" borderId="2" fillId="4" fontId="3" numFmtId="0" xfId="0">
      <alignment horizontal="center" vertical="center"/>
    </xf>
    <xf applyAlignment="1" applyBorder="1" applyFill="1" applyFont="1" borderId="3" fillId="3" fontId="5" numFmtId="0" xfId="0">
      <alignment horizontal="left" vertical="center" wrapText="1"/>
    </xf>
    <xf applyAlignment="1" applyBorder="1" applyFill="1" applyFont="1" borderId="4" fillId="3" fontId="5" numFmtId="0" xfId="0">
      <alignment horizontal="left" vertical="center" wrapText="1"/>
    </xf>
    <xf applyAlignment="1" applyBorder="1" applyFill="1" applyFont="1" borderId="5" fillId="3" fontId="5" numFmtId="0" xfId="0">
      <alignment horizontal="left" vertical="center" wrapText="1"/>
    </xf>
    <xf applyAlignment="1" applyBorder="1" applyFill="1" applyFont="1" borderId="6" fillId="3" fontId="5" numFmtId="0" xfId="0">
      <alignment horizontal="left" vertical="center" wrapText="1"/>
    </xf>
    <xf applyAlignment="1" applyBorder="1" applyFill="1" applyFont="1" borderId="7" fillId="3" fontId="5" numFmtId="0" xfId="0">
      <alignment horizontal="left" vertical="center" wrapText="1"/>
    </xf>
    <xf applyAlignment="1" applyBorder="1" applyFill="1" applyFont="1" borderId="8" fillId="3" fontId="5" numFmtId="0" xfId="0">
      <alignment horizontal="left" vertical="center" wrapText="1"/>
    </xf>
  </cellXfs>
  <cellStyles count="3">
    <cellStyle builtinId="3" name="Čárka" xfId="1"/>
    <cellStyle builtinId="4" name="Měna" xfId="2"/>
    <cellStyle builtinId="0" name="Normální" xfId="0"/>
  </cellStyles>
  <dxfs count="11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PivotStyle="PivotStyleLight16" defaultTableStyle="TableStyleMedium2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1</xdr:colOff>
      <xdr:row>0</xdr:row>
      <xdr:rowOff>7938</xdr:rowOff>
    </xdr:from>
    <xdr:to>
      <xdr:col>6</xdr:col>
      <xdr:colOff>30328</xdr:colOff>
      <xdr:row>0</xdr:row>
      <xdr:rowOff>1006929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A8F8BB9-9812-4B2D-BD81-146D75B9DB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3" r="10566" t="35036"/>
        <a:stretch/>
      </xdr:blipFill>
      <xdr:spPr>
        <a:xfrm>
          <a:off x="1" y="7938"/>
          <a:ext cx="9568934" cy="9989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drawings/vmlDrawing1.vml" Type="http://schemas.openxmlformats.org/officeDocument/2006/relationships/vmlDrawing"/>
<Relationship Id="rId4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73067F40-929B-475D-876A-FA3ECE873924}">
  <dimension ref="A1:H19"/>
  <sheetViews>
    <sheetView showGridLines="0" tabSelected="1" workbookViewId="0" zoomScale="70" zoomScaleNormal="70">
      <selection activeCell="O1" sqref="O1:P1"/>
    </sheetView>
  </sheetViews>
  <sheetFormatPr defaultRowHeight="15" x14ac:dyDescent="0.25"/>
  <cols>
    <col min="1" max="1" customWidth="true" width="22.7109375" collapsed="false"/>
    <col min="2" max="2" customWidth="true" width="28.0" collapsed="false"/>
    <col min="3" max="3" customWidth="true" width="27.42578125" collapsed="false"/>
    <col min="4" max="5" customWidth="true" width="19.85546875" collapsed="false"/>
    <col min="6" max="6" customWidth="true" width="25.42578125" collapsed="false"/>
    <col min="8" max="8" bestFit="true" customWidth="true" width="10.140625" collapsed="false"/>
  </cols>
  <sheetData>
    <row customHeight="1" ht="95.45" r="1" spans="1:6" x14ac:dyDescent="0.25"/>
    <row customHeight="1" ht="35.1" r="2" spans="1:6" x14ac:dyDescent="0.25">
      <c r="A2" s="19" t="s">
        <v>22</v>
      </c>
      <c r="B2" s="19"/>
      <c r="C2" s="19"/>
      <c r="D2" s="19"/>
      <c r="E2" s="19"/>
      <c r="F2" s="19"/>
    </row>
    <row customHeight="1" ht="35.1" r="4" spans="1:6" x14ac:dyDescent="0.25">
      <c r="A4" s="15" t="s">
        <v>2</v>
      </c>
      <c r="B4" s="14" t="s">
        <v>3</v>
      </c>
      <c r="D4" s="20" t="s">
        <v>21</v>
      </c>
      <c r="E4" s="20"/>
      <c r="F4" s="20"/>
    </row>
    <row customHeight="1" ht="35.1" r="5" spans="1:6" x14ac:dyDescent="0.25">
      <c r="A5" s="16" t="s">
        <v>0</v>
      </c>
      <c r="B5" s="17"/>
      <c r="D5" s="20"/>
      <c r="E5" s="20"/>
      <c r="F5" s="20"/>
    </row>
    <row customHeight="1" ht="35.1" r="6" spans="1:6" x14ac:dyDescent="0.25">
      <c r="A6" s="16" t="s">
        <v>1</v>
      </c>
      <c r="B6" s="17"/>
      <c r="D6" s="20"/>
      <c r="E6" s="20"/>
      <c r="F6" s="20"/>
    </row>
    <row customHeight="1" ht="84.95" r="7" spans="1:6" x14ac:dyDescent="0.25">
      <c r="A7" s="16" t="s">
        <v>11</v>
      </c>
      <c r="B7" s="2" t="str">
        <f>IF(B5=0,"Doplnit buňku B5 a v případě využití mzdového příspěvku také buňku B6",IF(B6&gt;B5,"Počet osobohodin v jednotce Mzdový příspevěk nesmí být větší než počet osobohodin v jednotce Vzdělávání","OK"))</f>
        <v>Doplnit buňku B5 a v případě využití mzdového příspěvku také buňku B6</v>
      </c>
      <c r="D7" s="20"/>
      <c r="E7" s="20"/>
      <c r="F7" s="20"/>
    </row>
    <row customHeight="1" ht="12.6" r="8" spans="1:6" x14ac:dyDescent="0.25"/>
    <row customHeight="1" ht="35.1" r="9" spans="1:6" x14ac:dyDescent="0.25">
      <c r="A9" s="22" t="s">
        <v>9</v>
      </c>
      <c r="B9" s="23"/>
      <c r="C9" s="18"/>
      <c r="E9" s="5"/>
      <c r="F9" s="1"/>
    </row>
    <row customHeight="1" ht="35.1" r="10" spans="1:6" x14ac:dyDescent="0.25">
      <c r="A10" s="22" t="s">
        <v>10</v>
      </c>
      <c r="B10" s="23"/>
      <c r="C10" s="18"/>
      <c r="E10" s="5"/>
      <c r="F10" s="1"/>
    </row>
    <row customHeight="1" ht="12.6" r="11" spans="1:6" x14ac:dyDescent="0.25">
      <c r="A11" s="6"/>
      <c r="B11" s="6"/>
      <c r="C11" s="1"/>
      <c r="D11" s="1"/>
      <c r="E11" s="1"/>
      <c r="F11" s="1"/>
    </row>
    <row customHeight="1" ht="35.1" r="12" spans="1:6" x14ac:dyDescent="0.25">
      <c r="A12" s="21" t="s">
        <v>13</v>
      </c>
      <c r="B12" s="21"/>
      <c r="C12" s="21"/>
      <c r="D12" s="21"/>
      <c r="E12" s="21"/>
      <c r="F12" s="21"/>
    </row>
    <row customHeight="1" ht="28.5" r="13" spans="1:6" x14ac:dyDescent="0.25">
      <c r="A13" s="14" t="s">
        <v>14</v>
      </c>
      <c r="B13" s="14" t="s">
        <v>18</v>
      </c>
      <c r="C13" s="14" t="s">
        <v>6</v>
      </c>
      <c r="D13" s="14" t="s">
        <v>8</v>
      </c>
      <c r="E13" s="14" t="s">
        <v>19</v>
      </c>
      <c r="F13" s="14" t="s">
        <v>20</v>
      </c>
    </row>
    <row customHeight="1" ht="35.1" r="14" spans="1:6" x14ac:dyDescent="0.25">
      <c r="A14" s="25" t="s">
        <v>15</v>
      </c>
      <c r="B14" s="11" t="s">
        <v>0</v>
      </c>
      <c r="C14" s="3" t="s">
        <v>7</v>
      </c>
      <c r="D14" s="7">
        <f>B5</f>
        <v>0</v>
      </c>
      <c r="E14" s="12">
        <v>365.37</v>
      </c>
      <c r="F14" s="8">
        <f>D14*E14</f>
        <v>0</v>
      </c>
    </row>
    <row customHeight="1" ht="35.1" r="15" spans="1:6" x14ac:dyDescent="0.25">
      <c r="A15" s="26"/>
      <c r="B15" s="11" t="s">
        <v>4</v>
      </c>
      <c r="C15" s="3" t="str">
        <f>IF(C9="ano","ANO",IF(C9="ne","NE","Doplnit buňku C9"))</f>
        <v>Doplnit buňku C9</v>
      </c>
      <c r="D15" s="7" t="str">
        <f>IF(C15="ano",D14,IF(C15="ne","Nebude součástí rozpočtu","Doplnit buňku C9"))</f>
        <v>Doplnit buňku C9</v>
      </c>
      <c r="E15" s="13" t="str">
        <f>IF(C15="NE","Nebude součástí rozpočtu",IF(C15="Doplnit buňku C9",C15,25.57))</f>
        <v>Doplnit buňku C9</v>
      </c>
      <c r="F15" s="9" t="str">
        <f>IF(C15="doplnit buňku C9","Doplnit buňku C9",IF(C15="NE","Nebude součástí rozpočtu",IF(C15="ano",D15*E15)))</f>
        <v>Doplnit buňku C9</v>
      </c>
    </row>
    <row customHeight="1" ht="35.1" r="16" spans="1:6" x14ac:dyDescent="0.25">
      <c r="A16" s="26"/>
      <c r="B16" s="11" t="s">
        <v>1</v>
      </c>
      <c r="C16" s="3" t="s">
        <v>7</v>
      </c>
      <c r="D16" s="7">
        <f>B6</f>
        <v>0</v>
      </c>
      <c r="E16" s="12">
        <v>288.62</v>
      </c>
      <c r="F16" s="8">
        <f>D16*E16</f>
        <v>0</v>
      </c>
    </row>
    <row customHeight="1" ht="35.1" r="17" spans="1:8" x14ac:dyDescent="0.25">
      <c r="A17" s="27"/>
      <c r="B17" s="11" t="s">
        <v>5</v>
      </c>
      <c r="C17" s="3" t="str">
        <f>IF(AND(C10="ano",B6=0),"NE",IF(C10="ano","ANO",IF(C10="ne","NE","Doplnit buňku C10")))</f>
        <v>Doplnit buňku C10</v>
      </c>
      <c r="D17" s="7" t="str">
        <f>IF(C17="ano",D16,IF(C17="ne","Nebude součástí rozpočtu","Doplnit buňku C10"))</f>
        <v>Doplnit buňku C10</v>
      </c>
      <c r="E17" s="13" t="str">
        <f>IF(C17="NE","Nebude součástí rozpočtu",IF(C17="Doplnit buňku C10",C17,20.2))</f>
        <v>Doplnit buňku C10</v>
      </c>
      <c r="F17" s="9" t="str">
        <f>IF(C17="doplnit buňku C10","Doplnit buňku C10",IF(C17="NE","Nebude součástí rozpočtu",IF(C17="ano",D17*E17)))</f>
        <v>Doplnit buňku C10</v>
      </c>
      <c r="H17" s="4"/>
    </row>
    <row customHeight="1" ht="35.1" r="18" spans="1:8" x14ac:dyDescent="0.25">
      <c r="A18" s="22" t="s">
        <v>12</v>
      </c>
      <c r="B18" s="23"/>
      <c r="C18" s="23"/>
      <c r="D18" s="23"/>
      <c r="E18" s="24"/>
      <c r="F18" s="10">
        <f>SUM(F14:F17)</f>
        <v>0</v>
      </c>
    </row>
    <row customHeight="1" ht="84.95" r="19" spans="1:8" x14ac:dyDescent="0.25">
      <c r="A19" s="22" t="s">
        <v>17</v>
      </c>
      <c r="B19" s="23"/>
      <c r="C19" s="23"/>
      <c r="D19" s="23"/>
      <c r="E19" s="24"/>
      <c r="F19" s="3" t="str">
        <f>IF(B6&gt;B5,"Počet osobohodin v jednotce Mzdový příspěvek nesmí být větší než počet osobohodin v jednotce Vzdělávání", IF(OR(C9=0,C10=0),"Doplnit buňky C9/C10",IF(F18&lt;3000000,"Celkové způsobilé výdaje jsou nižší než 3 000 000 Kč",IF(F18&gt;15000000,"Celkové způsobilé výdaje jsou vyšší než 15 000 000 Kč","OK"))))</f>
        <v>Doplnit buňky C9/C10</v>
      </c>
    </row>
  </sheetData>
  <sheetProtection algorithmName="SHA-512" hashValue="oI8YQMvuWEMAqjkQuXHLhj9JxZN2DyB/E+Nie6q3TN6dYBZCqBN3iKQadj2qQWyy9jZ6n/S0vf8iq2PlVQ3FCw==" objects="1" saltValue="ujXmHGQKGPg6bQhCAv7iVQ==" scenarios="1" sheet="1" spinCount="100000"/>
  <mergeCells count="8">
    <mergeCell ref="A2:F2"/>
    <mergeCell ref="D4:F7"/>
    <mergeCell ref="A12:F12"/>
    <mergeCell ref="A18:E18"/>
    <mergeCell ref="A19:E19"/>
    <mergeCell ref="A14:A17"/>
    <mergeCell ref="A9:B9"/>
    <mergeCell ref="A10:B10"/>
  </mergeCells>
  <conditionalFormatting sqref="C14:C17">
    <cfRule dxfId="10" operator="equal" priority="13" type="cellIs">
      <formula>"ano"</formula>
    </cfRule>
  </conditionalFormatting>
  <conditionalFormatting sqref="C14:E17">
    <cfRule dxfId="9" operator="equal" priority="11" type="cellIs">
      <formula>"ne"</formula>
    </cfRule>
  </conditionalFormatting>
  <conditionalFormatting sqref="C14:F17">
    <cfRule dxfId="8" operator="containsText" priority="9" text="doplnit" type="containsText">
      <formula>NOT(ISERROR(SEARCH("doplnit",C14)))</formula>
    </cfRule>
  </conditionalFormatting>
  <conditionalFormatting sqref="F19">
    <cfRule dxfId="7" operator="containsText" priority="7" text="celkové" type="containsText">
      <formula>NOT(ISERROR(SEARCH("celkové",F19)))</formula>
    </cfRule>
    <cfRule dxfId="6" operator="equal" priority="8" type="cellIs">
      <formula>"OK"</formula>
    </cfRule>
    <cfRule dxfId="5" operator="containsText" priority="3" text="Mzdový" type="containsText">
      <formula>NOT(ISERROR(SEARCH("Mzdový",F19)))</formula>
    </cfRule>
    <cfRule priority="2" type="colorScale">
      <colorScale>
        <cfvo type="min"/>
        <cfvo type="max"/>
        <color rgb="FFFF7128"/>
        <color rgb="FFFFEF9C"/>
      </colorScale>
    </cfRule>
    <cfRule dxfId="4" operator="containsText" priority="1" text="doplnit" type="containsText">
      <formula>NOT(ISERROR(SEARCH("doplnit",F19)))</formula>
    </cfRule>
  </conditionalFormatting>
  <conditionalFormatting sqref="B7">
    <cfRule dxfId="3" operator="containsText" priority="4" text="doplnit" type="containsText">
      <formula>NOT(ISERROR(SEARCH("doplnit",B7)))</formula>
    </cfRule>
    <cfRule dxfId="2" operator="equal" priority="5" type="cellIs">
      <formula>"OK"</formula>
    </cfRule>
    <cfRule dxfId="1" operator="containsText" priority="6" text="počet osobohodin" type="containsText">
      <formula>NOT(ISERROR(SEARCH("počet osobohodin",B7)))</formula>
    </cfRule>
  </conditionalFormatting>
  <pageMargins bottom="0.78740157499999996" footer="0.3" header="0.3" left="0.7" right="0.7" top="0.78740157499999996"/>
  <pageSetup orientation="portrait" paperSize="9" r:id="rId1"/>
  <ignoredErrors>
    <ignoredError formula="1" sqref="F15"/>
  </ignoredErrors>
  <drawing r:id="rId2"/>
  <legacyDrawing r:id="rId3"/>
  <extLst>
    <ext uri="{78C0D931-6437-407d-A8EE-F0AAD7539E65}">
      <x14:conditionalFormattings>
        <x14:conditionalFormatting xmlns:xm="http://schemas.microsoft.com/office/excel/2006/main">
          <x14:cfRule id="{85E64ACF-D02D-49F6-9B09-134B81B5CA18}" operator="containsText" priority="10" type="containsText">
            <xm:f>NOT(ISERROR(SEARCH("nebude",C14)))</xm:f>
            <xm:f>"nebude"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C14:F17</xm:sqref>
        </x14:conditionalFormatting>
      </x14:conditionalFormattings>
    </ext>
    <ext uri="{CCE6A557-97BC-4b89-ADB6-D9C93CAAB3DF}">
      <x14:dataValidations xmlns:xm="http://schemas.microsoft.com/office/excel/2006/main" count="2">
        <x14:dataValidation allowBlank="1" showErrorMessage="1" showInputMessage="1" type="list" xr:uid="{959901E4-E789-4DD6-A1EF-DC565B639387}">
          <x14:formula1>
            <xm:f>List2!$A$1:$A$2</xm:f>
          </x14:formula1>
          <xm:sqref>C9</xm:sqref>
        </x14:dataValidation>
        <x14:dataValidation allowBlank="1" showErrorMessage="1" showInputMessage="1" type="list" xr:uid="{A7938AE6-F38A-4F1C-972A-045272702430}">
          <x14:formula1>
            <xm:f>IF($B$6=0,List2!$A$2,List2!$A$1:$A$2)</xm:f>
          </x14:formula1>
          <xm:sqref>C10</xm:sqref>
        </x14:dataValidation>
      </x14:dataValidations>
    </ext>
  </extLst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07911-9E37-4C0B-8C5C-5A6C97D6BDAF}"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7</v>
      </c>
    </row>
    <row r="2" spans="1:1" x14ac:dyDescent="0.25">
      <c r="A2" t="s">
        <v>16</v>
      </c>
    </row>
  </sheetData>
  <pageMargins bottom="0.78740157499999996" footer="0.3" header="0.3" left="0.7" right="0.7" top="0.787401574999999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2</vt:i4>
      </vt:variant>
    </vt:vector>
  </HeadingPairs>
  <TitlesOfParts>
    <vt:vector baseType="lpstr" size="2">
      <vt:lpstr>Kalkulačka</vt:lpstr>
      <vt:lpstr>List2</vt:lpstr>
    </vt:vector>
  </TitlesOfParts>
  <Company>MPSV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2022-12-18T19:30:15Z</dcterms:created>
  <dcterms:modified xsi:type="dcterms:W3CDTF">2023-03-01T14:55:42Z</dcterms:modified>
</cp:coreProperties>
</file>