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807" windowHeight="4860" windowWidth="23256" xWindow="-1152" yWindow="1212"/>
  </bookViews>
  <sheets>
    <sheet name="Souhrnná evidence" r:id="rId1" sheetId="3"/>
    <sheet name="Pomocný_list" r:id="rId2" sheetId="10" state="hidden"/>
  </sheets>
  <externalReferences>
    <externalReference r:id="rId3"/>
  </externalReferences>
  <definedNames>
    <definedName hidden="1" localSheetId="0" name="_xlnm._FilterDatabase">'Souhrnná evidence'!$O$35:$BU$35</definedName>
    <definedName name="Aktivity">[1]List2!$B$2:$B$8</definedName>
  </definedNames>
  <calcPr calcId="145621"/>
</workbook>
</file>

<file path=xl/calcChain.xml><?xml version="1.0" encoding="utf-8"?>
<calcChain xmlns="http://schemas.openxmlformats.org/spreadsheetml/2006/main">
  <c i="3" l="1" r="D26"/>
  <c i="3" l="1" r="Y36"/>
  <c i="3" l="1" r="AE36"/>
  <c i="3" r="AD36" s="1"/>
  <c i="3" r="AP45"/>
  <c i="3" r="AP46"/>
  <c i="3" r="AP47"/>
  <c i="3" r="AP48"/>
  <c i="3" r="AP49"/>
  <c i="3" r="AP50"/>
  <c i="3" r="AP51"/>
  <c i="3" r="AP52"/>
  <c i="3" r="AP53"/>
  <c i="3" r="AP54"/>
  <c i="3" r="AP55"/>
  <c i="3" r="AP56"/>
  <c i="3" r="AP57"/>
  <c i="3" r="AP58"/>
  <c i="3" r="AP59"/>
  <c i="3" r="AP60"/>
  <c i="3" r="AP61"/>
  <c i="3" r="AP62"/>
  <c i="3" r="AP63"/>
  <c i="3" r="AP64"/>
  <c i="3" r="AP65"/>
  <c i="3" r="AP66"/>
  <c i="3" r="AP67"/>
  <c i="3" r="AP68"/>
  <c i="3" r="AP69"/>
  <c i="3" r="AP70"/>
  <c i="3" r="AP71"/>
  <c i="3" r="AP72"/>
  <c i="3" r="AP73"/>
  <c i="3" r="AP74"/>
  <c i="3" r="AP75"/>
  <c i="3" r="AP76"/>
  <c i="3" r="AP77"/>
  <c i="3" r="AP78"/>
  <c i="3" r="AP79"/>
  <c i="3" r="AP80"/>
  <c i="3" r="AP81"/>
  <c i="3" r="AP82"/>
  <c i="3" r="AP83"/>
  <c i="3" r="AP84"/>
  <c i="3" r="AP85"/>
  <c i="3" r="AP86"/>
  <c i="3" r="AP87"/>
  <c i="3" r="AP88"/>
  <c i="3" r="AP89"/>
  <c i="3" r="AP90"/>
  <c i="3" r="AP91"/>
  <c i="3" r="AP92"/>
  <c i="3" r="AP93"/>
  <c i="3" r="AP94"/>
  <c i="3" r="AP95"/>
  <c i="3" r="AP96"/>
  <c i="3" r="AP97"/>
  <c i="3" r="AP98"/>
  <c i="3" r="AP99"/>
  <c i="3" r="AP100"/>
  <c i="3" r="AP101"/>
  <c i="3" r="AP102"/>
  <c i="3" r="AP103"/>
  <c i="3" r="AP104"/>
  <c i="3" r="AP105"/>
  <c i="3" r="AP106"/>
  <c i="3" r="AP107"/>
  <c i="3" r="AP108"/>
  <c i="3" r="AP109"/>
  <c i="3" r="AP110"/>
  <c i="3" r="AP111"/>
  <c i="3" r="AP112"/>
  <c i="3" r="AP113"/>
  <c i="3" r="AP114"/>
  <c i="3" r="AP115"/>
  <c i="3" r="AP116"/>
  <c i="3" r="AP117"/>
  <c i="3" r="AP118"/>
  <c i="3" r="AP119"/>
  <c i="3" r="AP120"/>
  <c i="3" r="AP121"/>
  <c i="3" r="AP122"/>
  <c i="3" r="AP123"/>
  <c i="3" r="AP124"/>
  <c i="3" r="AP125"/>
  <c i="3" r="AP126"/>
  <c i="3" r="AP127"/>
  <c i="3" r="AP128"/>
  <c i="3" r="AP129"/>
  <c i="3" r="AP130"/>
  <c i="3" r="AP131"/>
  <c i="3" r="AP132"/>
  <c i="3" r="AP133"/>
  <c i="3" r="AP134"/>
  <c i="3" r="AP135"/>
  <c i="3" r="AP136"/>
  <c i="3" r="AP137"/>
  <c i="3" r="AP138"/>
  <c i="3" r="AP139"/>
  <c i="3" r="AP140"/>
  <c i="3" r="AP141"/>
  <c i="3" r="AP142"/>
  <c i="3" r="AP143"/>
  <c i="3" r="AP144"/>
  <c i="3" r="AP145"/>
  <c i="3" r="AP146"/>
  <c i="3" r="AP147"/>
  <c i="3" r="AP148"/>
  <c i="3" r="AP149"/>
  <c i="3" r="AP150"/>
  <c i="3" r="AP151"/>
  <c i="3" r="AP152"/>
  <c i="3" r="AP153"/>
  <c i="3" r="AP154"/>
  <c i="3" r="AP155"/>
  <c i="3" r="AP156"/>
  <c i="3" r="AP157"/>
  <c i="3" r="AP158"/>
  <c i="3" r="AP159"/>
  <c i="3" r="AP160"/>
  <c i="3" r="AP161"/>
  <c i="3" r="AP162"/>
  <c i="3" r="AP163"/>
  <c i="3" r="AP164"/>
  <c i="3" r="AP165"/>
  <c i="3" r="AP166"/>
  <c i="3" r="AP167"/>
  <c i="3" r="AP168"/>
  <c i="3" r="AP169"/>
  <c i="3" r="AP170"/>
  <c i="3" r="AP171"/>
  <c i="3" r="AP172"/>
  <c i="3" r="AP173"/>
  <c i="3" r="AP174"/>
  <c i="3" r="AP175"/>
  <c i="3" r="AP176"/>
  <c i="3" r="AP177"/>
  <c i="3" r="AP178"/>
  <c i="3" r="AP179"/>
  <c i="3" r="AP180"/>
  <c i="3" r="AP181"/>
  <c i="3" r="AP182"/>
  <c i="3" r="AP183"/>
  <c i="3" r="AP184"/>
  <c i="3" r="AP185"/>
  <c i="3" r="AP186"/>
  <c i="3" r="AP187"/>
  <c i="3" r="AP188"/>
  <c i="3" r="AP189"/>
  <c i="3" r="AP190"/>
  <c i="3" r="AP191"/>
  <c i="3" r="AP192"/>
  <c i="3" r="AP193"/>
  <c i="3" r="AP194"/>
  <c i="3" r="AP195"/>
  <c i="3" r="AP196"/>
  <c i="3" r="AP197"/>
  <c i="3" r="AP198"/>
  <c i="3" r="AP199"/>
  <c i="3" r="AP200"/>
  <c i="3" r="AP201"/>
  <c i="3" r="AP202"/>
  <c i="3" r="AP203"/>
  <c i="3" r="AP204"/>
  <c i="3" r="AP205"/>
  <c i="3" r="AP206"/>
  <c i="3" r="AP207"/>
  <c i="3" r="AP208"/>
  <c i="3" r="AP209"/>
  <c i="3" r="AP210"/>
  <c i="3" r="AP211"/>
  <c i="3" r="AP212"/>
  <c i="3" r="AP213"/>
  <c i="3" r="AP214"/>
  <c i="3" r="AP215"/>
  <c i="3" r="AP216"/>
  <c i="3" r="AP217"/>
  <c i="3" r="AP218"/>
  <c i="3" r="AP219"/>
  <c i="3" r="AP220"/>
  <c i="3" r="AP221"/>
  <c i="3" r="AP222"/>
  <c i="3" r="AP223"/>
  <c i="3" r="AP224"/>
  <c i="3" r="AP225"/>
  <c i="3" r="AP226"/>
  <c i="3" r="AP227"/>
  <c i="3" r="AP228"/>
  <c i="3" r="AP229"/>
  <c i="3" r="AP230"/>
  <c i="3" r="AP231"/>
  <c i="3" r="AP232"/>
  <c i="3" r="AP233"/>
  <c i="3" r="AP234"/>
  <c i="3" r="AP235"/>
  <c i="3" r="AP236"/>
  <c i="3" r="AP237"/>
  <c i="3" r="AP238"/>
  <c i="3" r="AP239"/>
  <c i="3" r="AP240"/>
  <c i="3" r="AP241"/>
  <c i="3" r="AP242"/>
  <c i="3" r="AP243"/>
  <c i="3" r="AP244"/>
  <c i="3" r="AP245"/>
  <c i="3" r="AP246"/>
  <c i="3" r="AP247"/>
  <c i="3" r="AP248"/>
  <c i="3" r="AP249"/>
  <c i="3" r="AP250"/>
  <c i="3" r="AP251"/>
  <c i="3" r="AP252"/>
  <c i="3" r="AP253"/>
  <c i="3" r="AP254"/>
  <c i="3" r="AP255"/>
  <c i="3" r="AP256"/>
  <c i="3" r="AP257"/>
  <c i="3" r="AP258"/>
  <c i="3" r="AP259"/>
  <c i="3" r="AP260"/>
  <c i="3" r="AP261"/>
  <c i="3" r="AP262"/>
  <c i="3" r="AP263"/>
  <c i="3" r="AP264"/>
  <c i="3" r="AP265"/>
  <c i="3" r="AP266"/>
  <c i="3" r="AP267"/>
  <c i="3" r="AP268"/>
  <c i="3" r="AP269"/>
  <c i="3" r="AP270"/>
  <c i="3" r="AP271"/>
  <c i="3" r="AP272"/>
  <c i="3" r="AP273"/>
  <c i="3" r="AP274"/>
  <c i="3" r="AP275"/>
  <c i="3" r="AP276"/>
  <c i="3" r="AP277"/>
  <c i="3" r="AP278"/>
  <c i="3" r="AP279"/>
  <c i="3" r="AP280"/>
  <c i="3" r="AP281"/>
  <c i="3" r="AP282"/>
  <c i="3" r="AP283"/>
  <c i="3" r="AP284"/>
  <c i="3" r="AP285"/>
  <c i="3" r="AP286"/>
  <c i="3" r="AP287"/>
  <c i="3" r="AP288"/>
  <c i="3" r="AP289"/>
  <c i="3" r="AP290"/>
  <c i="3" r="AP291"/>
  <c i="3" r="AP292"/>
  <c i="3" r="AP293"/>
  <c i="3" r="AP294"/>
  <c i="3" r="AP295"/>
  <c i="3" r="AP296"/>
  <c i="3" r="AP297"/>
  <c i="3" r="AP298"/>
  <c i="3" r="AP299"/>
  <c i="3" r="AP300"/>
  <c i="3" r="AP301"/>
  <c i="3" r="AP302"/>
  <c i="3" r="AP303"/>
  <c i="3" r="AP304"/>
  <c i="3" r="AP305"/>
  <c i="3" r="AP306"/>
  <c i="3" r="AP307"/>
  <c i="3" r="AP308"/>
  <c i="3" r="AP309"/>
  <c i="3" r="AP310"/>
  <c i="3" r="AP311"/>
  <c i="3" r="AP312"/>
  <c i="3" r="AP313"/>
  <c i="3" r="AP314"/>
  <c i="3" r="AP315"/>
  <c i="3" r="AP316"/>
  <c i="3" r="AP317"/>
  <c i="3" r="AP318"/>
  <c i="3" r="AP319"/>
  <c i="3" r="AP320"/>
  <c i="3" r="AP321"/>
  <c i="3" r="AP322"/>
  <c i="3" r="AP323"/>
  <c i="3" r="AP324"/>
  <c i="3" r="AP325"/>
  <c i="3" r="AP326"/>
  <c i="3" r="AP327"/>
  <c i="3" r="AP328"/>
  <c i="3" r="AP329"/>
  <c i="3" r="AP330"/>
  <c i="3" r="AP331"/>
  <c i="3" r="AP332"/>
  <c i="3" r="AP333"/>
  <c i="3" r="AP334"/>
  <c i="3" r="AP335"/>
  <c i="3" r="AP336"/>
  <c i="3" r="AP337"/>
  <c i="3" r="AP338"/>
  <c i="3" r="AP339"/>
  <c i="3" r="AP340"/>
  <c i="3" r="AP341"/>
  <c i="3" r="AP342"/>
  <c i="3" r="AP343"/>
  <c i="3" r="AP344"/>
  <c i="3" r="AP345"/>
  <c i="3" r="AP346"/>
  <c i="3" r="AP347"/>
  <c i="3" r="AP348"/>
  <c i="3" r="AP349"/>
  <c i="3" r="AP350"/>
  <c i="3" r="AP351"/>
  <c i="3" r="AP352"/>
  <c i="3" r="AP353"/>
  <c i="3" r="AP354"/>
  <c i="3" l="1" r="AF37"/>
  <c i="3" r="AP37" s="1"/>
  <c i="3" r="AF38"/>
  <c i="3" r="AP38" s="1"/>
  <c i="3" r="AF39"/>
  <c i="3" r="AP39" s="1"/>
  <c i="3" r="AF40"/>
  <c i="3" r="AP40" s="1"/>
  <c i="3" r="AF41"/>
  <c i="3" r="AP41" s="1"/>
  <c i="3" r="AF43"/>
  <c i="3" r="AP43" s="1"/>
  <c i="3" r="AF44"/>
  <c i="3" r="AP44" s="1"/>
  <c i="3" r="AF45"/>
  <c i="3" r="AF46"/>
  <c i="3" r="AF47"/>
  <c i="3" r="AF48"/>
  <c i="3" r="AF49"/>
  <c i="3" r="AF50"/>
  <c i="3" r="AF51"/>
  <c i="3" r="AF52"/>
  <c i="3" r="AF53"/>
  <c i="3" r="AF54"/>
  <c i="3" r="AF55"/>
  <c i="3" r="AF56"/>
  <c i="3" r="AF57"/>
  <c i="3" r="AF58"/>
  <c i="3" r="AF59"/>
  <c i="3" r="AF60"/>
  <c i="3" r="AF61"/>
  <c i="3" r="AF62"/>
  <c i="3" r="AF63"/>
  <c i="3" r="AF64"/>
  <c i="3" r="AF65"/>
  <c i="3" r="AF66"/>
  <c i="3" r="AF67"/>
  <c i="3" r="AF68"/>
  <c i="3" r="AF69"/>
  <c i="3" r="AF70"/>
  <c i="3" r="AF71"/>
  <c i="3" r="AF72"/>
  <c i="3" r="AF73"/>
  <c i="3" r="AF74"/>
  <c i="3" r="AF75"/>
  <c i="3" r="AF76"/>
  <c i="3" r="AF77"/>
  <c i="3" r="AF78"/>
  <c i="3" r="AF79"/>
  <c i="3" r="AF80"/>
  <c i="3" r="AF81"/>
  <c i="3" r="AF82"/>
  <c i="3" r="AF83"/>
  <c i="3" r="AF84"/>
  <c i="3" r="AF85"/>
  <c i="3" r="AF86"/>
  <c i="3" r="AF87"/>
  <c i="3" r="AF88"/>
  <c i="3" r="AF89"/>
  <c i="3" r="AF90"/>
  <c i="3" r="AF91"/>
  <c i="3" r="AF92"/>
  <c i="3" r="AF93"/>
  <c i="3" r="AF94"/>
  <c i="3" r="AF95"/>
  <c i="3" r="AF96"/>
  <c i="3" r="AF97"/>
  <c i="3" r="AF98"/>
  <c i="3" r="AF99"/>
  <c i="3" r="AF100"/>
  <c i="3" r="AF101"/>
  <c i="3" r="AF102"/>
  <c i="3" r="AF103"/>
  <c i="3" r="AF104"/>
  <c i="3" r="AF105"/>
  <c i="3" r="AF106"/>
  <c i="3" r="AF107"/>
  <c i="3" r="AF108"/>
  <c i="3" r="AF109"/>
  <c i="3" r="AF110"/>
  <c i="3" r="AF111"/>
  <c i="3" r="AF112"/>
  <c i="3" r="AF113"/>
  <c i="3" r="AF114"/>
  <c i="3" r="AF115"/>
  <c i="3" r="AF116"/>
  <c i="3" r="AF117"/>
  <c i="3" r="AF118"/>
  <c i="3" r="AF119"/>
  <c i="3" r="AF120"/>
  <c i="3" r="AF121"/>
  <c i="3" r="AF122"/>
  <c i="3" r="AF123"/>
  <c i="3" r="AF124"/>
  <c i="3" r="AF125"/>
  <c i="3" r="AF126"/>
  <c i="3" r="AF127"/>
  <c i="3" r="AF128"/>
  <c i="3" r="AF129"/>
  <c i="3" r="AF130"/>
  <c i="3" r="AF131"/>
  <c i="3" r="AF132"/>
  <c i="3" r="AF133"/>
  <c i="3" r="AF134"/>
  <c i="3" r="AF135"/>
  <c i="3" r="AF136"/>
  <c i="3" r="AF137"/>
  <c i="3" r="AF138"/>
  <c i="3" r="AF139"/>
  <c i="3" r="AF140"/>
  <c i="3" r="AF141"/>
  <c i="3" r="AF142"/>
  <c i="3" r="AF143"/>
  <c i="3" r="AF144"/>
  <c i="3" r="AF145"/>
  <c i="3" r="AF146"/>
  <c i="3" r="AF147"/>
  <c i="3" r="AF148"/>
  <c i="3" r="AF149"/>
  <c i="3" r="AF150"/>
  <c i="3" r="AF151"/>
  <c i="3" r="AF152"/>
  <c i="3" r="AF153"/>
  <c i="3" r="AF154"/>
  <c i="3" r="AF155"/>
  <c i="3" r="AF156"/>
  <c i="3" r="AF157"/>
  <c i="3" r="AF158"/>
  <c i="3" r="AF159"/>
  <c i="3" r="AF160"/>
  <c i="3" r="AF161"/>
  <c i="3" r="AF162"/>
  <c i="3" r="AF163"/>
  <c i="3" r="AF164"/>
  <c i="3" r="AF165"/>
  <c i="3" r="AF166"/>
  <c i="3" r="AF167"/>
  <c i="3" r="AF168"/>
  <c i="3" r="AF169"/>
  <c i="3" r="AF170"/>
  <c i="3" r="AF171"/>
  <c i="3" r="AF172"/>
  <c i="3" r="AF173"/>
  <c i="3" r="AF174"/>
  <c i="3" r="AF175"/>
  <c i="3" r="AF176"/>
  <c i="3" r="AF177"/>
  <c i="3" r="AF178"/>
  <c i="3" r="AF179"/>
  <c i="3" r="AF180"/>
  <c i="3" r="AF181"/>
  <c i="3" r="AF182"/>
  <c i="3" r="AF183"/>
  <c i="3" r="AF184"/>
  <c i="3" r="AF185"/>
  <c i="3" r="AF186"/>
  <c i="3" r="AF187"/>
  <c i="3" r="AF188"/>
  <c i="3" r="AF189"/>
  <c i="3" r="AF190"/>
  <c i="3" r="AF191"/>
  <c i="3" r="AF192"/>
  <c i="3" r="AF193"/>
  <c i="3" r="AF194"/>
  <c i="3" r="AF195"/>
  <c i="3" r="AF196"/>
  <c i="3" r="AF197"/>
  <c i="3" r="AF198"/>
  <c i="3" r="AF199"/>
  <c i="3" r="AF200"/>
  <c i="3" r="AF201"/>
  <c i="3" r="AF202"/>
  <c i="3" r="AF203"/>
  <c i="3" r="AF204"/>
  <c i="3" r="AF205"/>
  <c i="3" r="AF206"/>
  <c i="3" r="AF207"/>
  <c i="3" r="AF208"/>
  <c i="3" r="AF209"/>
  <c i="3" r="AF210"/>
  <c i="3" r="AF211"/>
  <c i="3" r="AF212"/>
  <c i="3" r="AF213"/>
  <c i="3" r="AF214"/>
  <c i="3" r="AF215"/>
  <c i="3" r="AF216"/>
  <c i="3" r="AF217"/>
  <c i="3" r="AF218"/>
  <c i="3" r="AF219"/>
  <c i="3" r="AF220"/>
  <c i="3" r="AF221"/>
  <c i="3" r="AF222"/>
  <c i="3" r="AF223"/>
  <c i="3" r="AF224"/>
  <c i="3" r="AF225"/>
  <c i="3" r="AF226"/>
  <c i="3" r="AF227"/>
  <c i="3" r="AF228"/>
  <c i="3" r="AF229"/>
  <c i="3" r="AF230"/>
  <c i="3" r="AF231"/>
  <c i="3" r="AF232"/>
  <c i="3" r="AF233"/>
  <c i="3" r="AF234"/>
  <c i="3" r="AF235"/>
  <c i="3" r="AF236"/>
  <c i="3" r="AF237"/>
  <c i="3" r="AF238"/>
  <c i="3" r="AF239"/>
  <c i="3" r="AF240"/>
  <c i="3" r="AF241"/>
  <c i="3" r="AF242"/>
  <c i="3" r="AF243"/>
  <c i="3" r="AF244"/>
  <c i="3" r="AF245"/>
  <c i="3" r="AF246"/>
  <c i="3" r="AF247"/>
  <c i="3" r="AF248"/>
  <c i="3" r="AF249"/>
  <c i="3" r="AF250"/>
  <c i="3" r="AF251"/>
  <c i="3" r="AF252"/>
  <c i="3" r="AF253"/>
  <c i="3" r="AF254"/>
  <c i="3" r="AF255"/>
  <c i="3" r="AF256"/>
  <c i="3" r="AF257"/>
  <c i="3" r="AF258"/>
  <c i="3" r="AF259"/>
  <c i="3" r="AF260"/>
  <c i="3" r="AF261"/>
  <c i="3" r="AF262"/>
  <c i="3" r="AF263"/>
  <c i="3" r="AF264"/>
  <c i="3" r="AF265"/>
  <c i="3" r="AF266"/>
  <c i="3" r="AF267"/>
  <c i="3" r="AF268"/>
  <c i="3" r="AF269"/>
  <c i="3" r="AF270"/>
  <c i="3" r="AF271"/>
  <c i="3" r="AF272"/>
  <c i="3" r="AF273"/>
  <c i="3" r="AF274"/>
  <c i="3" r="AF275"/>
  <c i="3" r="AF276"/>
  <c i="3" r="AF277"/>
  <c i="3" r="AF278"/>
  <c i="3" r="AF279"/>
  <c i="3" r="AF280"/>
  <c i="3" r="AF281"/>
  <c i="3" r="AF282"/>
  <c i="3" r="AF283"/>
  <c i="3" r="AF284"/>
  <c i="3" r="AF285"/>
  <c i="3" r="AF286"/>
  <c i="3" r="AF287"/>
  <c i="3" r="AF288"/>
  <c i="3" r="AF289"/>
  <c i="3" r="AF290"/>
  <c i="3" r="AF291"/>
  <c i="3" r="AF292"/>
  <c i="3" r="AF293"/>
  <c i="3" r="AF294"/>
  <c i="3" r="AF295"/>
  <c i="3" r="AF296"/>
  <c i="3" r="AF297"/>
  <c i="3" r="AF298"/>
  <c i="3" r="AF299"/>
  <c i="3" r="AF300"/>
  <c i="3" r="AF301"/>
  <c i="3" r="AF302"/>
  <c i="3" r="AF303"/>
  <c i="3" r="AF304"/>
  <c i="3" r="AF305"/>
  <c i="3" r="AF306"/>
  <c i="3" r="AF307"/>
  <c i="3" r="AF308"/>
  <c i="3" r="AF309"/>
  <c i="3" r="AF310"/>
  <c i="3" r="AF311"/>
  <c i="3" r="AF312"/>
  <c i="3" r="AF313"/>
  <c i="3" r="AF314"/>
  <c i="3" r="AF315"/>
  <c i="3" r="AF316"/>
  <c i="3" r="AF317"/>
  <c i="3" r="AF318"/>
  <c i="3" r="AF319"/>
  <c i="3" r="AF320"/>
  <c i="3" r="AF321"/>
  <c i="3" r="AF322"/>
  <c i="3" r="AF323"/>
  <c i="3" r="AF324"/>
  <c i="3" r="AF325"/>
  <c i="3" r="AF326"/>
  <c i="3" r="AF327"/>
  <c i="3" r="AF328"/>
  <c i="3" r="AF329"/>
  <c i="3" r="AF330"/>
  <c i="3" r="AF331"/>
  <c i="3" r="AF332"/>
  <c i="3" r="AF333"/>
  <c i="3" r="AF334"/>
  <c i="3" r="AF335"/>
  <c i="3" r="AF336"/>
  <c i="3" r="AF337"/>
  <c i="3" r="AF338"/>
  <c i="3" r="AF339"/>
  <c i="3" r="AF340"/>
  <c i="3" r="AF341"/>
  <c i="3" r="AF342"/>
  <c i="3" r="AF343"/>
  <c i="3" r="AF344"/>
  <c i="3" r="AF345"/>
  <c i="3" r="AF346"/>
  <c i="3" r="AF347"/>
  <c i="3" r="AF348"/>
  <c i="3" r="AF349"/>
  <c i="3" r="AF350"/>
  <c i="3" r="AF351"/>
  <c i="3" r="AF352"/>
  <c i="3" r="AF353"/>
  <c i="3" r="AF354"/>
  <c i="3" r="AF36"/>
  <c i="3" r="AP36" s="1"/>
  <c i="3" l="1" r="AF42"/>
  <c i="3" r="AP42" s="1"/>
  <c i="3" r="Y37"/>
  <c i="3" r="AE37" s="1"/>
  <c i="3" r="Y38"/>
  <c i="3" r="Y39"/>
  <c i="3" r="Y40"/>
  <c i="3" r="AE40" s="1"/>
  <c i="3" r="Y41"/>
  <c i="3" r="AE41" s="1"/>
  <c i="3" r="Y42"/>
  <c i="3" r="Y43"/>
  <c i="3" r="Y44"/>
  <c i="3" r="AE44" s="1"/>
  <c i="3" r="Y45"/>
  <c i="3" r="AE45" s="1"/>
  <c i="3" r="Y46"/>
  <c i="3" r="Y47"/>
  <c i="3" r="AE47" s="1"/>
  <c i="3" r="Y48"/>
  <c i="3" r="AE48" s="1"/>
  <c i="3" r="Y49"/>
  <c i="3" r="AE49" s="1"/>
  <c i="3" r="Y50"/>
  <c i="3" r="Y51"/>
  <c i="3" r="Y52"/>
  <c i="3" r="AE52" s="1"/>
  <c i="3" r="Y53"/>
  <c i="3" r="AE53" s="1"/>
  <c i="3" r="Y54"/>
  <c i="3" r="Y55"/>
  <c i="3" r="AE55" s="1"/>
  <c i="3" r="Y56"/>
  <c i="3" r="AE56" s="1"/>
  <c i="3" r="Y57"/>
  <c i="3" r="AE57" s="1"/>
  <c i="3" r="Y58"/>
  <c i="3" r="Y59"/>
  <c i="3" r="AE59" s="1"/>
  <c i="3" r="Y60"/>
  <c i="3" r="AE60" s="1"/>
  <c i="3" r="Y61"/>
  <c i="3" r="AE61" s="1"/>
  <c i="3" r="Y62"/>
  <c i="3" r="Y63"/>
  <c i="3" r="AE63" s="1"/>
  <c i="3" r="Y64"/>
  <c i="3" r="AE64" s="1"/>
  <c i="3" r="Y65"/>
  <c i="3" r="AE65" s="1"/>
  <c i="3" r="Y66"/>
  <c i="3" r="AE66" s="1"/>
  <c i="3" r="Y67"/>
  <c i="3" r="AE67" s="1"/>
  <c i="3" r="Y68"/>
  <c i="3" r="AE68" s="1"/>
  <c i="3" r="Y69"/>
  <c i="3" r="AE69" s="1"/>
  <c i="3" r="Y70"/>
  <c i="3" r="AE70" s="1"/>
  <c i="3" r="Y71"/>
  <c i="3" r="AE71" s="1"/>
  <c i="3" r="Y72"/>
  <c i="3" r="AE72" s="1"/>
  <c i="3" r="Y73"/>
  <c i="3" r="AE73" s="1"/>
  <c i="3" r="Y74"/>
  <c i="3" r="AE74" s="1"/>
  <c i="3" r="Y75"/>
  <c i="3" r="AE75" s="1"/>
  <c i="3" r="Y76"/>
  <c i="3" r="AE76" s="1"/>
  <c i="3" r="Y77"/>
  <c i="3" r="AE77" s="1"/>
  <c i="3" r="Y78"/>
  <c i="3" r="AE78" s="1"/>
  <c i="3" r="Y79"/>
  <c i="3" r="AE79" s="1"/>
  <c i="3" r="Y80"/>
  <c i="3" r="AE80" s="1"/>
  <c i="3" r="Y81"/>
  <c i="3" r="AE81" s="1"/>
  <c i="3" r="Y82"/>
  <c i="3" r="AE82" s="1"/>
  <c i="3" r="Y83"/>
  <c i="3" r="AE83" s="1"/>
  <c i="3" r="Y84"/>
  <c i="3" r="AE84" s="1"/>
  <c i="3" r="Y85"/>
  <c i="3" r="AE85" s="1"/>
  <c i="3" r="Y86"/>
  <c i="3" r="AE86" s="1"/>
  <c i="3" r="Y87"/>
  <c i="3" r="AE87" s="1"/>
  <c i="3" r="Y88"/>
  <c i="3" r="AE88" s="1"/>
  <c i="3" r="Y89"/>
  <c i="3" r="AE89" s="1"/>
  <c i="3" r="Y90"/>
  <c i="3" r="AE90" s="1"/>
  <c i="3" r="Y91"/>
  <c i="3" r="AE91" s="1"/>
  <c i="3" r="Y92"/>
  <c i="3" r="AE92" s="1"/>
  <c i="3" r="Y93"/>
  <c i="3" r="AE93" s="1"/>
  <c i="3" r="Y94"/>
  <c i="3" r="AE94" s="1"/>
  <c i="3" r="Y95"/>
  <c i="3" r="AE95" s="1"/>
  <c i="3" r="Y96"/>
  <c i="3" r="AE96" s="1"/>
  <c i="3" r="Y97"/>
  <c i="3" r="AE97" s="1"/>
  <c i="3" r="Y98"/>
  <c i="3" r="AE98" s="1"/>
  <c i="3" r="Y99"/>
  <c i="3" r="AE99" s="1"/>
  <c i="3" r="Y100"/>
  <c i="3" r="AE100" s="1"/>
  <c i="3" r="Y101"/>
  <c i="3" r="AE101" s="1"/>
  <c i="3" r="Y102"/>
  <c i="3" r="AE102" s="1"/>
  <c i="3" r="Y103"/>
  <c i="3" r="AE103" s="1"/>
  <c i="3" r="Y104"/>
  <c i="3" r="AE104" s="1"/>
  <c i="3" r="Y105"/>
  <c i="3" r="AE105" s="1"/>
  <c i="3" r="Y106"/>
  <c i="3" r="AE106" s="1"/>
  <c i="3" r="Y107"/>
  <c i="3" r="AE107" s="1"/>
  <c i="3" r="Y108"/>
  <c i="3" r="AE108" s="1"/>
  <c i="3" r="Y109"/>
  <c i="3" r="AE109" s="1"/>
  <c i="3" r="Y110"/>
  <c i="3" r="AE110" s="1"/>
  <c i="3" r="Y111"/>
  <c i="3" r="AE111" s="1"/>
  <c i="3" r="Y112"/>
  <c i="3" r="AE112" s="1"/>
  <c i="3" r="Y113"/>
  <c i="3" r="AE113" s="1"/>
  <c i="3" r="Y114"/>
  <c i="3" r="AE114" s="1"/>
  <c i="3" r="Y115"/>
  <c i="3" r="AE115" s="1"/>
  <c i="3" r="Y116"/>
  <c i="3" r="AE116" s="1"/>
  <c i="3" r="Y117"/>
  <c i="3" r="AE117" s="1"/>
  <c i="3" r="Y118"/>
  <c i="3" r="AE118" s="1"/>
  <c i="3" r="Y119"/>
  <c i="3" r="AE119" s="1"/>
  <c i="3" r="Y120"/>
  <c i="3" r="AE120" s="1"/>
  <c i="3" r="Y121"/>
  <c i="3" r="AE121" s="1"/>
  <c i="3" r="Y122"/>
  <c i="3" r="AE122" s="1"/>
  <c i="3" r="Y123"/>
  <c i="3" r="AE123" s="1"/>
  <c i="3" r="Y124"/>
  <c i="3" r="AE124" s="1"/>
  <c i="3" r="Y125"/>
  <c i="3" r="AE125" s="1"/>
  <c i="3" r="Y126"/>
  <c i="3" r="AE126" s="1"/>
  <c i="3" r="Y127"/>
  <c i="3" r="AE127" s="1"/>
  <c i="3" r="Y128"/>
  <c i="3" r="AE128" s="1"/>
  <c i="3" r="Y129"/>
  <c i="3" r="AE129" s="1"/>
  <c i="3" r="Y130"/>
  <c i="3" r="AE130" s="1"/>
  <c i="3" r="Y131"/>
  <c i="3" r="AE131" s="1"/>
  <c i="3" r="Y132"/>
  <c i="3" r="AE132" s="1"/>
  <c i="3" r="Y133"/>
  <c i="3" r="AE133" s="1"/>
  <c i="3" r="Y134"/>
  <c i="3" r="AE134" s="1"/>
  <c i="3" r="Y135"/>
  <c i="3" r="AE135" s="1"/>
  <c i="3" r="Y136"/>
  <c i="3" r="AE136" s="1"/>
  <c i="3" r="Y137"/>
  <c i="3" r="AE137" s="1"/>
  <c i="3" r="Y138"/>
  <c i="3" r="AE138" s="1"/>
  <c i="3" r="Y139"/>
  <c i="3" r="AE139" s="1"/>
  <c i="3" r="Y140"/>
  <c i="3" r="AE140" s="1"/>
  <c i="3" r="Y141"/>
  <c i="3" r="AE141" s="1"/>
  <c i="3" r="Y142"/>
  <c i="3" r="AE142" s="1"/>
  <c i="3" r="Y143"/>
  <c i="3" r="AE143" s="1"/>
  <c i="3" r="Y144"/>
  <c i="3" r="AE144" s="1"/>
  <c i="3" r="Y145"/>
  <c i="3" r="AE145" s="1"/>
  <c i="3" r="Y146"/>
  <c i="3" r="AE146" s="1"/>
  <c i="3" r="Y147"/>
  <c i="3" r="AE147" s="1"/>
  <c i="3" r="Y148"/>
  <c i="3" r="AE148" s="1"/>
  <c i="3" r="Y149"/>
  <c i="3" r="AE149" s="1"/>
  <c i="3" r="Y150"/>
  <c i="3" r="AE150" s="1"/>
  <c i="3" r="Y151"/>
  <c i="3" r="AE151" s="1"/>
  <c i="3" r="Y152"/>
  <c i="3" r="AE152" s="1"/>
  <c i="3" r="Y153"/>
  <c i="3" r="AE153" s="1"/>
  <c i="3" r="Y154"/>
  <c i="3" r="AE154" s="1"/>
  <c i="3" r="Y155"/>
  <c i="3" r="AE155" s="1"/>
  <c i="3" r="Y156"/>
  <c i="3" r="AE156" s="1"/>
  <c i="3" r="Y157"/>
  <c i="3" r="AE157" s="1"/>
  <c i="3" r="Y158"/>
  <c i="3" r="AE158" s="1"/>
  <c i="3" r="Y159"/>
  <c i="3" r="AE159" s="1"/>
  <c i="3" r="Y160"/>
  <c i="3" r="AE160" s="1"/>
  <c i="3" r="Y161"/>
  <c i="3" r="AE161" s="1"/>
  <c i="3" r="Y162"/>
  <c i="3" r="AE162" s="1"/>
  <c i="3" r="Y163"/>
  <c i="3" r="AE163" s="1"/>
  <c i="3" r="Y164"/>
  <c i="3" r="AE164" s="1"/>
  <c i="3" r="Y165"/>
  <c i="3" r="AE165" s="1"/>
  <c i="3" r="Y166"/>
  <c i="3" r="AE166" s="1"/>
  <c i="3" r="Y167"/>
  <c i="3" r="AE167" s="1"/>
  <c i="3" r="Y168"/>
  <c i="3" r="AE168" s="1"/>
  <c i="3" r="Y169"/>
  <c i="3" r="AE169" s="1"/>
  <c i="3" r="Y170"/>
  <c i="3" r="AE170" s="1"/>
  <c i="3" r="Y171"/>
  <c i="3" r="AE171" s="1"/>
  <c i="3" r="Y172"/>
  <c i="3" r="AE172" s="1"/>
  <c i="3" r="Y173"/>
  <c i="3" r="AE173" s="1"/>
  <c i="3" r="Y174"/>
  <c i="3" r="AE174" s="1"/>
  <c i="3" r="Y175"/>
  <c i="3" r="AE175" s="1"/>
  <c i="3" r="Y176"/>
  <c i="3" r="AE176" s="1"/>
  <c i="3" r="Y177"/>
  <c i="3" r="AE177" s="1"/>
  <c i="3" r="Y178"/>
  <c i="3" r="AE178" s="1"/>
  <c i="3" r="Y179"/>
  <c i="3" r="AE179" s="1"/>
  <c i="3" r="Y180"/>
  <c i="3" r="AE180" s="1"/>
  <c i="3" r="Y181"/>
  <c i="3" r="AE181" s="1"/>
  <c i="3" r="Y182"/>
  <c i="3" r="AE182" s="1"/>
  <c i="3" r="Y183"/>
  <c i="3" r="AE183" s="1"/>
  <c i="3" r="Y184"/>
  <c i="3" r="AE184" s="1"/>
  <c i="3" r="Y185"/>
  <c i="3" r="AE185" s="1"/>
  <c i="3" r="Y186"/>
  <c i="3" r="AE186" s="1"/>
  <c i="3" r="Y187"/>
  <c i="3" r="AE187" s="1"/>
  <c i="3" r="Y188"/>
  <c i="3" r="AE188" s="1"/>
  <c i="3" r="Y189"/>
  <c i="3" r="AE189" s="1"/>
  <c i="3" r="Y190"/>
  <c i="3" r="AE190" s="1"/>
  <c i="3" r="Y191"/>
  <c i="3" r="AE191" s="1"/>
  <c i="3" r="Y192"/>
  <c i="3" r="AE192" s="1"/>
  <c i="3" r="Y193"/>
  <c i="3" r="AE193" s="1"/>
  <c i="3" r="Y194"/>
  <c i="3" r="AE194" s="1"/>
  <c i="3" r="Y195"/>
  <c i="3" r="AE195" s="1"/>
  <c i="3" r="Y196"/>
  <c i="3" r="AE196" s="1"/>
  <c i="3" r="Y197"/>
  <c i="3" r="AE197" s="1"/>
  <c i="3" r="Y198"/>
  <c i="3" r="AE198" s="1"/>
  <c i="3" r="Y199"/>
  <c i="3" r="AE199" s="1"/>
  <c i="3" r="Y200"/>
  <c i="3" r="AE200" s="1"/>
  <c i="3" r="Y201"/>
  <c i="3" r="AE201" s="1"/>
  <c i="3" r="Y202"/>
  <c i="3" r="AE202" s="1"/>
  <c i="3" r="Y203"/>
  <c i="3" r="AE203" s="1"/>
  <c i="3" r="Y204"/>
  <c i="3" r="AE204" s="1"/>
  <c i="3" r="Y205"/>
  <c i="3" r="AE205" s="1"/>
  <c i="3" r="Y206"/>
  <c i="3" r="AE206" s="1"/>
  <c i="3" r="Y207"/>
  <c i="3" r="AE207" s="1"/>
  <c i="3" r="Y208"/>
  <c i="3" r="AE208" s="1"/>
  <c i="3" r="Y209"/>
  <c i="3" r="AE209" s="1"/>
  <c i="3" r="Y210"/>
  <c i="3" r="AE210" s="1"/>
  <c i="3" r="Y211"/>
  <c i="3" r="AE211" s="1"/>
  <c i="3" r="Y212"/>
  <c i="3" r="AE212" s="1"/>
  <c i="3" r="Y213"/>
  <c i="3" r="AE213" s="1"/>
  <c i="3" r="Y214"/>
  <c i="3" r="AE214" s="1"/>
  <c i="3" r="Y215"/>
  <c i="3" r="AE215" s="1"/>
  <c i="3" r="Y216"/>
  <c i="3" r="AE216" s="1"/>
  <c i="3" r="Y217"/>
  <c i="3" r="AE217" s="1"/>
  <c i="3" r="Y218"/>
  <c i="3" r="AE218" s="1"/>
  <c i="3" r="Y219"/>
  <c i="3" r="AE219" s="1"/>
  <c i="3" r="Y220"/>
  <c i="3" r="AE220" s="1"/>
  <c i="3" r="Y221"/>
  <c i="3" r="AE221" s="1"/>
  <c i="3" r="Y222"/>
  <c i="3" r="AE222" s="1"/>
  <c i="3" r="Y223"/>
  <c i="3" r="AE223" s="1"/>
  <c i="3" r="Y224"/>
  <c i="3" r="AE224" s="1"/>
  <c i="3" r="Y225"/>
  <c i="3" r="AE225" s="1"/>
  <c i="3" r="Y226"/>
  <c i="3" r="AE226" s="1"/>
  <c i="3" r="Y227"/>
  <c i="3" r="AE227" s="1"/>
  <c i="3" r="Y228"/>
  <c i="3" r="AE228" s="1"/>
  <c i="3" r="Y229"/>
  <c i="3" r="AE229" s="1"/>
  <c i="3" r="Y230"/>
  <c i="3" r="AE230" s="1"/>
  <c i="3" r="Y231"/>
  <c i="3" r="AE231" s="1"/>
  <c i="3" r="Y232"/>
  <c i="3" r="AE232" s="1"/>
  <c i="3" r="Y233"/>
  <c i="3" r="AE233" s="1"/>
  <c i="3" r="Y234"/>
  <c i="3" r="AE234" s="1"/>
  <c i="3" r="Y235"/>
  <c i="3" r="AE235" s="1"/>
  <c i="3" r="Y236"/>
  <c i="3" r="AE236" s="1"/>
  <c i="3" r="Y237"/>
  <c i="3" r="AE237" s="1"/>
  <c i="3" r="Y238"/>
  <c i="3" r="AE238" s="1"/>
  <c i="3" r="Y239"/>
  <c i="3" r="AE239" s="1"/>
  <c i="3" r="Y240"/>
  <c i="3" r="AE240" s="1"/>
  <c i="3" r="Y241"/>
  <c i="3" r="AE241" s="1"/>
  <c i="3" r="Y242"/>
  <c i="3" r="AE242" s="1"/>
  <c i="3" r="Y243"/>
  <c i="3" r="AE243" s="1"/>
  <c i="3" r="Y244"/>
  <c i="3" r="AE244" s="1"/>
  <c i="3" r="Y245"/>
  <c i="3" r="AE245" s="1"/>
  <c i="3" r="Y246"/>
  <c i="3" r="AE246" s="1"/>
  <c i="3" r="Y247"/>
  <c i="3" r="AE247" s="1"/>
  <c i="3" r="Y248"/>
  <c i="3" r="AE248" s="1"/>
  <c i="3" r="Y249"/>
  <c i="3" r="AE249" s="1"/>
  <c i="3" r="Y250"/>
  <c i="3" r="AE250" s="1"/>
  <c i="3" r="Y251"/>
  <c i="3" r="AE251" s="1"/>
  <c i="3" r="Y252"/>
  <c i="3" r="AE252" s="1"/>
  <c i="3" r="Y253"/>
  <c i="3" r="AE253" s="1"/>
  <c i="3" r="Y254"/>
  <c i="3" r="AE254" s="1"/>
  <c i="3" r="Y255"/>
  <c i="3" r="AE255" s="1"/>
  <c i="3" r="Y256"/>
  <c i="3" r="AE256" s="1"/>
  <c i="3" r="Y257"/>
  <c i="3" r="AE257" s="1"/>
  <c i="3" r="Y258"/>
  <c i="3" r="AE258" s="1"/>
  <c i="3" r="Y259"/>
  <c i="3" r="AE259" s="1"/>
  <c i="3" r="Y260"/>
  <c i="3" r="AE260" s="1"/>
  <c i="3" r="Y261"/>
  <c i="3" r="AE261" s="1"/>
  <c i="3" r="Y262"/>
  <c i="3" r="AE262" s="1"/>
  <c i="3" r="Y263"/>
  <c i="3" r="AE263" s="1"/>
  <c i="3" r="Y264"/>
  <c i="3" r="AE264" s="1"/>
  <c i="3" r="Y265"/>
  <c i="3" r="AE265" s="1"/>
  <c i="3" r="Y266"/>
  <c i="3" r="AE266" s="1"/>
  <c i="3" r="Y267"/>
  <c i="3" r="AE267" s="1"/>
  <c i="3" r="Y268"/>
  <c i="3" r="AE268" s="1"/>
  <c i="3" r="Y269"/>
  <c i="3" r="AE269" s="1"/>
  <c i="3" r="Y270"/>
  <c i="3" r="AE270" s="1"/>
  <c i="3" r="Y271"/>
  <c i="3" r="AE271" s="1"/>
  <c i="3" r="Y272"/>
  <c i="3" r="AE272" s="1"/>
  <c i="3" r="Y273"/>
  <c i="3" r="AE273" s="1"/>
  <c i="3" r="Y274"/>
  <c i="3" r="AE274" s="1"/>
  <c i="3" r="Y275"/>
  <c i="3" r="AE275" s="1"/>
  <c i="3" r="Y276"/>
  <c i="3" r="AE276" s="1"/>
  <c i="3" r="Y277"/>
  <c i="3" r="AE277" s="1"/>
  <c i="3" r="Y278"/>
  <c i="3" r="AE278" s="1"/>
  <c i="3" r="Y279"/>
  <c i="3" r="AE279" s="1"/>
  <c i="3" r="Y280"/>
  <c i="3" r="AE280" s="1"/>
  <c i="3" r="Y281"/>
  <c i="3" r="AE281" s="1"/>
  <c i="3" r="Y282"/>
  <c i="3" r="AE282" s="1"/>
  <c i="3" r="Y283"/>
  <c i="3" r="AE283" s="1"/>
  <c i="3" r="Y284"/>
  <c i="3" r="AE284" s="1"/>
  <c i="3" r="Y285"/>
  <c i="3" r="AE285" s="1"/>
  <c i="3" r="Y286"/>
  <c i="3" r="AE286" s="1"/>
  <c i="3" r="Y287"/>
  <c i="3" r="AE287" s="1"/>
  <c i="3" r="Y288"/>
  <c i="3" r="AE288" s="1"/>
  <c i="3" r="Y289"/>
  <c i="3" r="AE289" s="1"/>
  <c i="3" r="Y290"/>
  <c i="3" r="AE290" s="1"/>
  <c i="3" r="Y291"/>
  <c i="3" r="AE291" s="1"/>
  <c i="3" r="Y292"/>
  <c i="3" r="AE292" s="1"/>
  <c i="3" r="Y293"/>
  <c i="3" r="AE293" s="1"/>
  <c i="3" r="Y294"/>
  <c i="3" r="AE294" s="1"/>
  <c i="3" r="Y295"/>
  <c i="3" r="AE295" s="1"/>
  <c i="3" r="Y296"/>
  <c i="3" r="AE296" s="1"/>
  <c i="3" r="Y297"/>
  <c i="3" r="AE297" s="1"/>
  <c i="3" r="Y298"/>
  <c i="3" r="AE298" s="1"/>
  <c i="3" r="Y299"/>
  <c i="3" r="AE299" s="1"/>
  <c i="3" r="Y300"/>
  <c i="3" r="AE300" s="1"/>
  <c i="3" r="Y301"/>
  <c i="3" r="AE301" s="1"/>
  <c i="3" r="Y302"/>
  <c i="3" r="AE302" s="1"/>
  <c i="3" r="Y303"/>
  <c i="3" r="AE303" s="1"/>
  <c i="3" r="Y304"/>
  <c i="3" r="AE304" s="1"/>
  <c i="3" r="Y305"/>
  <c i="3" r="AE305" s="1"/>
  <c i="3" r="Y306"/>
  <c i="3" r="AE306" s="1"/>
  <c i="3" r="Y307"/>
  <c i="3" r="AE307" s="1"/>
  <c i="3" r="Y308"/>
  <c i="3" r="AE308" s="1"/>
  <c i="3" r="Y309"/>
  <c i="3" r="AE309" s="1"/>
  <c i="3" r="Y310"/>
  <c i="3" r="AE310" s="1"/>
  <c i="3" r="Y311"/>
  <c i="3" r="AE311" s="1"/>
  <c i="3" r="Y312"/>
  <c i="3" r="AE312" s="1"/>
  <c i="3" r="Y313"/>
  <c i="3" r="AE313" s="1"/>
  <c i="3" r="Y314"/>
  <c i="3" r="AE314" s="1"/>
  <c i="3" r="Y315"/>
  <c i="3" r="AE315" s="1"/>
  <c i="3" r="Y316"/>
  <c i="3" r="AE316" s="1"/>
  <c i="3" r="Y317"/>
  <c i="3" r="AE317" s="1"/>
  <c i="3" r="Y318"/>
  <c i="3" r="AE318" s="1"/>
  <c i="3" r="Y319"/>
  <c i="3" r="AE319" s="1"/>
  <c i="3" r="Y320"/>
  <c i="3" r="AE320" s="1"/>
  <c i="3" r="Y321"/>
  <c i="3" r="AE321" s="1"/>
  <c i="3" r="Y322"/>
  <c i="3" r="AE322" s="1"/>
  <c i="3" r="Y323"/>
  <c i="3" r="AE323" s="1"/>
  <c i="3" r="Y324"/>
  <c i="3" r="AE324" s="1"/>
  <c i="3" r="Y325"/>
  <c i="3" r="AE325" s="1"/>
  <c i="3" r="Y326"/>
  <c i="3" r="AE326" s="1"/>
  <c i="3" r="Y327"/>
  <c i="3" r="AE327" s="1"/>
  <c i="3" r="Y328"/>
  <c i="3" r="AE328" s="1"/>
  <c i="3" r="Y329"/>
  <c i="3" r="AE329" s="1"/>
  <c i="3" r="Y330"/>
  <c i="3" r="AE330" s="1"/>
  <c i="3" r="Y331"/>
  <c i="3" r="AE331" s="1"/>
  <c i="3" r="Y332"/>
  <c i="3" r="AE332" s="1"/>
  <c i="3" r="Y333"/>
  <c i="3" r="AE333" s="1"/>
  <c i="3" r="Y334"/>
  <c i="3" r="AE334" s="1"/>
  <c i="3" r="Y335"/>
  <c i="3" r="AE335" s="1"/>
  <c i="3" r="Y336"/>
  <c i="3" r="AE336" s="1"/>
  <c i="3" r="Y337"/>
  <c i="3" r="AE337" s="1"/>
  <c i="3" r="Y338"/>
  <c i="3" r="AE338" s="1"/>
  <c i="3" r="Y339"/>
  <c i="3" r="AE339" s="1"/>
  <c i="3" r="Y340"/>
  <c i="3" r="AE340" s="1"/>
  <c i="3" r="Y341"/>
  <c i="3" r="AE341" s="1"/>
  <c i="3" r="Y342"/>
  <c i="3" r="AE342" s="1"/>
  <c i="3" r="Y343"/>
  <c i="3" r="AE343" s="1"/>
  <c i="3" r="Y344"/>
  <c i="3" r="AE344" s="1"/>
  <c i="3" r="Y345"/>
  <c i="3" r="AE345" s="1"/>
  <c i="3" r="Y346"/>
  <c i="3" r="AE346" s="1"/>
  <c i="3" r="Y347"/>
  <c i="3" r="AE347" s="1"/>
  <c i="3" r="Y348"/>
  <c i="3" r="AE348" s="1"/>
  <c i="3" r="Y349"/>
  <c i="3" r="AE349" s="1"/>
  <c i="3" r="Y350"/>
  <c i="3" r="AE350" s="1"/>
  <c i="3" r="Y351"/>
  <c i="3" r="AE351" s="1"/>
  <c i="3" r="Y352"/>
  <c i="3" r="AE352" s="1"/>
  <c i="3" r="Y353"/>
  <c i="3" r="AE353" s="1"/>
  <c i="3" r="Y354"/>
  <c i="3" r="AE354" s="1"/>
  <c i="3" l="1" r="AE51"/>
  <c i="3" r="AD51" s="1"/>
  <c i="3" r="AE43"/>
  <c i="3" r="AD43" s="1"/>
  <c i="3" r="AE39"/>
  <c i="3" r="AD39" s="1"/>
  <c i="3" r="AE62"/>
  <c i="3" r="AD62" s="1"/>
  <c i="3" r="AE58"/>
  <c i="3" r="AD58" s="1"/>
  <c i="3" r="AE54"/>
  <c i="3" r="AD54" s="1"/>
  <c i="3" r="AE50"/>
  <c i="3" r="AD50" s="1"/>
  <c i="3" r="AE46"/>
  <c i="3" r="AD46" s="1"/>
  <c i="3" r="AE42"/>
  <c i="3" r="AD42" s="1"/>
  <c i="3" r="AE38"/>
  <c i="3" r="AD38" s="1"/>
  <c i="3" r="AD347"/>
  <c i="3" r="AD339"/>
  <c i="3" r="AD331"/>
  <c i="3" r="AD323"/>
  <c i="3" r="AD315"/>
  <c i="3" r="AD307"/>
  <c i="3" r="AD299"/>
  <c i="3" r="AD291"/>
  <c i="3" r="AD283"/>
  <c i="3" r="AD275"/>
  <c i="3" r="AD267"/>
  <c i="3" r="AD259"/>
  <c i="3" r="AD251"/>
  <c i="3" r="AD243"/>
  <c i="3" r="AD235"/>
  <c i="3" r="AD227"/>
  <c i="3" r="AD219"/>
  <c i="3" r="AD211"/>
  <c i="3" r="AD203"/>
  <c i="3" r="AD195"/>
  <c i="3" r="AD187"/>
  <c i="3" r="AD179"/>
  <c i="3" r="AD171"/>
  <c i="3" r="AD163"/>
  <c i="3" r="AD155"/>
  <c i="3" r="AD147"/>
  <c i="3" r="AD139"/>
  <c i="3" r="AD131"/>
  <c i="3" r="AD123"/>
  <c i="3" r="AD115"/>
  <c i="3" r="AD107"/>
  <c i="3" r="AD99"/>
  <c i="3" r="AD91"/>
  <c i="3" r="AD83"/>
  <c i="3" r="AD75"/>
  <c i="3" r="AD67"/>
  <c i="3" r="AD55"/>
  <c i="3" r="AD354"/>
  <c i="3" r="AD346"/>
  <c i="3" r="AD338"/>
  <c i="3" r="AD330"/>
  <c i="3" r="AD322"/>
  <c i="3" r="AD314"/>
  <c i="3" r="AD306"/>
  <c i="3" r="AD298"/>
  <c i="3" r="AD290"/>
  <c i="3" r="AD282"/>
  <c i="3" r="AD274"/>
  <c i="3" r="AD266"/>
  <c i="3" r="AD258"/>
  <c i="3" r="AD250"/>
  <c i="3" r="AD242"/>
  <c i="3" r="AD234"/>
  <c i="3" r="AD226"/>
  <c i="3" r="AD218"/>
  <c i="3" r="AD210"/>
  <c i="3" r="AD202"/>
  <c i="3" r="AD194"/>
  <c i="3" r="AD186"/>
  <c i="3" r="AD178"/>
  <c i="3" r="AD170"/>
  <c i="3" r="AD162"/>
  <c i="3" r="AD154"/>
  <c i="3" r="AD146"/>
  <c i="3" r="AD138"/>
  <c i="3" r="AD130"/>
  <c i="3" r="AD122"/>
  <c i="3" r="AD114"/>
  <c i="3" r="AD106"/>
  <c i="3" r="AD98"/>
  <c i="3" r="AD90"/>
  <c i="3" r="AD82"/>
  <c i="3" r="AD74"/>
  <c i="3" r="AD66"/>
  <c i="3" r="AD350"/>
  <c i="3" r="AD342"/>
  <c i="3" r="AD334"/>
  <c i="3" r="AD326"/>
  <c i="3" r="AD318"/>
  <c i="3" r="AD310"/>
  <c i="3" r="AD302"/>
  <c i="3" r="AD294"/>
  <c i="3" r="AD286"/>
  <c i="3" r="AD278"/>
  <c i="3" r="AD270"/>
  <c i="3" r="AD262"/>
  <c i="3" r="AD254"/>
  <c i="3" r="AD246"/>
  <c i="3" r="AD238"/>
  <c i="3" r="AD230"/>
  <c i="3" r="AD222"/>
  <c i="3" r="AD214"/>
  <c i="3" r="AD206"/>
  <c i="3" r="AD198"/>
  <c i="3" r="AD190"/>
  <c i="3" r="AD182"/>
  <c i="3" r="AD174"/>
  <c i="3" r="AD166"/>
  <c i="3" r="AD158"/>
  <c i="3" r="AD150"/>
  <c i="3" r="AD142"/>
  <c i="3" r="AD134"/>
  <c i="3" r="AD126"/>
  <c i="3" r="AD118"/>
  <c i="3" r="AD110"/>
  <c i="3" r="AD102"/>
  <c i="3" r="AD94"/>
  <c i="3" r="AD86"/>
  <c i="3" r="AD78"/>
  <c i="3" r="AD70"/>
  <c i="3" r="AD351"/>
  <c i="3" r="AD343"/>
  <c i="3" r="AD335"/>
  <c i="3" r="AD327"/>
  <c i="3" r="AD319"/>
  <c i="3" r="AD311"/>
  <c i="3" r="AD303"/>
  <c i="3" r="AD295"/>
  <c i="3" r="AD287"/>
  <c i="3" r="AD279"/>
  <c i="3" r="AD271"/>
  <c i="3" r="AD263"/>
  <c i="3" r="AD255"/>
  <c i="3" r="AD247"/>
  <c i="3" r="AD239"/>
  <c i="3" r="AD231"/>
  <c i="3" r="AD223"/>
  <c i="3" r="AD215"/>
  <c i="3" r="AD207"/>
  <c i="3" r="AD199"/>
  <c i="3" r="AD191"/>
  <c i="3" r="AD183"/>
  <c i="3" r="AD175"/>
  <c i="3" r="AD167"/>
  <c i="3" r="AD159"/>
  <c i="3" r="AD151"/>
  <c i="3" r="AD143"/>
  <c i="3" r="AD135"/>
  <c i="3" r="AD127"/>
  <c i="3" r="AD119"/>
  <c i="3" r="AD111"/>
  <c i="3" r="AD103"/>
  <c i="3" r="AD95"/>
  <c i="3" r="AD87"/>
  <c i="3" r="AD79"/>
  <c i="3" r="AD71"/>
  <c i="3" r="AD63"/>
  <c i="3" r="AD59"/>
  <c i="3" r="AD47"/>
  <c i="3" r="AD352"/>
  <c i="3" r="AD344"/>
  <c i="3" r="AD336"/>
  <c i="3" r="AD332"/>
  <c i="3" r="AD324"/>
  <c i="3" r="AD316"/>
  <c i="3" r="AD308"/>
  <c i="3" r="AD300"/>
  <c i="3" r="AD292"/>
  <c i="3" r="AD280"/>
  <c i="3" r="AD272"/>
  <c i="3" r="AD264"/>
  <c i="3" r="AD256"/>
  <c i="3" r="AD248"/>
  <c i="3" r="AD240"/>
  <c i="3" r="AD232"/>
  <c i="3" r="AD224"/>
  <c i="3" r="AD216"/>
  <c i="3" r="AD208"/>
  <c i="3" r="AD200"/>
  <c i="3" r="AD192"/>
  <c i="3" r="AD184"/>
  <c i="3" r="AD176"/>
  <c i="3" r="AD168"/>
  <c i="3" r="AD160"/>
  <c i="3" r="AD152"/>
  <c i="3" r="AD144"/>
  <c i="3" r="AD136"/>
  <c i="3" r="AD132"/>
  <c i="3" r="AD124"/>
  <c i="3" r="AD116"/>
  <c i="3" r="AD108"/>
  <c i="3" r="AD100"/>
  <c i="3" r="AD92"/>
  <c i="3" r="AD84"/>
  <c i="3" r="AD76"/>
  <c i="3" r="AD68"/>
  <c i="3" r="AD60"/>
  <c i="3" r="AD52"/>
  <c i="3" r="AD44"/>
  <c i="3" r="AD348"/>
  <c i="3" r="AD340"/>
  <c i="3" r="AD328"/>
  <c i="3" r="AD320"/>
  <c i="3" r="AD312"/>
  <c i="3" r="AD304"/>
  <c i="3" r="AD296"/>
  <c i="3" r="AD288"/>
  <c i="3" r="AD284"/>
  <c i="3" r="AD276"/>
  <c i="3" r="AD268"/>
  <c i="3" r="AD260"/>
  <c i="3" r="AD252"/>
  <c i="3" r="AD244"/>
  <c i="3" r="AD236"/>
  <c i="3" r="AD228"/>
  <c i="3" r="AD220"/>
  <c i="3" r="AD212"/>
  <c i="3" r="AD204"/>
  <c i="3" r="AD196"/>
  <c i="3" r="AD188"/>
  <c i="3" r="AD180"/>
  <c i="3" r="AD172"/>
  <c i="3" r="AD164"/>
  <c i="3" r="AD156"/>
  <c i="3" r="AD148"/>
  <c i="3" r="AD140"/>
  <c i="3" r="AD128"/>
  <c i="3" r="AD120"/>
  <c i="3" r="AD112"/>
  <c i="3" r="AD104"/>
  <c i="3" r="AD96"/>
  <c i="3" r="AD88"/>
  <c i="3" r="AD80"/>
  <c i="3" r="AD72"/>
  <c i="3" r="AD64"/>
  <c i="3" r="AD56"/>
  <c i="3" r="AD48"/>
  <c i="3" r="AD41"/>
  <c i="3" r="AD37"/>
  <c i="3" r="AD353"/>
  <c i="3" r="AD345"/>
  <c i="3" r="AD337"/>
  <c i="3" r="AD329"/>
  <c i="3" r="AD321"/>
  <c i="3" r="AD313"/>
  <c i="3" r="AD305"/>
  <c i="3" r="AD297"/>
  <c i="3" r="AD289"/>
  <c i="3" r="AD281"/>
  <c i="3" r="AD273"/>
  <c i="3" r="AD265"/>
  <c i="3" r="AD257"/>
  <c i="3" r="AD249"/>
  <c i="3" r="AD241"/>
  <c i="3" r="AD233"/>
  <c i="3" r="AD225"/>
  <c i="3" r="AD217"/>
  <c i="3" r="AD209"/>
  <c i="3" r="AD201"/>
  <c i="3" r="AD193"/>
  <c i="3" r="AD185"/>
  <c i="3" r="AD177"/>
  <c i="3" r="AD169"/>
  <c i="3" r="AD161"/>
  <c i="3" r="AD149"/>
  <c i="3" r="AD141"/>
  <c i="3" r="AD133"/>
  <c i="3" r="AD125"/>
  <c i="3" r="AD117"/>
  <c i="3" r="AD109"/>
  <c i="3" r="AD97"/>
  <c i="3" r="AD77"/>
  <c i="3" r="AD349"/>
  <c i="3" r="AD341"/>
  <c i="3" r="AD333"/>
  <c i="3" r="AD325"/>
  <c i="3" r="AD317"/>
  <c i="3" r="AD309"/>
  <c i="3" r="AD301"/>
  <c i="3" r="AD293"/>
  <c i="3" r="AD285"/>
  <c i="3" r="AD277"/>
  <c i="3" r="AD269"/>
  <c i="3" r="AD261"/>
  <c i="3" r="AD253"/>
  <c i="3" r="AD245"/>
  <c i="3" r="AD237"/>
  <c i="3" r="AD229"/>
  <c i="3" r="AD221"/>
  <c i="3" r="AD213"/>
  <c i="3" r="AD205"/>
  <c i="3" r="AD197"/>
  <c i="3" r="AD189"/>
  <c i="3" r="AD181"/>
  <c i="3" r="AD173"/>
  <c i="3" r="AD165"/>
  <c i="3" r="AD157"/>
  <c i="3" r="AD153"/>
  <c i="3" r="AD145"/>
  <c i="3" r="AD137"/>
  <c i="3" r="AD129"/>
  <c i="3" r="AD121"/>
  <c i="3" r="AD113"/>
  <c i="3" r="AD105"/>
  <c i="3" r="AD101"/>
  <c i="3" r="AD93"/>
  <c i="3" r="AD89"/>
  <c i="3" r="AD85"/>
  <c i="3" r="AD81"/>
  <c i="3" r="AD73"/>
  <c i="3" r="AD69"/>
  <c i="3" r="AD65"/>
  <c i="3" r="AD61"/>
  <c i="3" r="AD57"/>
  <c i="3" r="AD53"/>
  <c i="3" r="AD49"/>
  <c i="3" r="AD45"/>
  <c i="3" r="AD40"/>
  <c i="3" l="1" r="AO31"/>
  <c i="3" r="AN31"/>
  <c i="3" r="AM31"/>
  <c i="3" r="AL31"/>
  <c i="3" r="AK31"/>
  <c i="3" r="AJ31"/>
  <c i="3" r="AI31"/>
  <c i="3" r="AH31"/>
  <c i="3" l="1" r="AG31"/>
  <c i="3" r="AF31" s="1"/>
  <c i="3" l="1" r="AP31"/>
  <c i="3" l="1" r="AQ39"/>
  <c i="3" r="AQ43"/>
  <c i="3" r="AQ47"/>
  <c i="3" r="AQ51"/>
  <c i="3" r="AQ55"/>
  <c i="3" r="AQ59"/>
  <c i="3" r="AQ63"/>
  <c i="3" r="AQ67"/>
  <c i="3" r="AQ71"/>
  <c i="3" r="AQ75"/>
  <c i="3" r="AQ79"/>
  <c i="3" r="AQ83"/>
  <c i="3" r="AQ87"/>
  <c i="3" r="AQ91"/>
  <c i="3" r="AQ95"/>
  <c i="3" r="AQ99"/>
  <c i="3" r="AQ103"/>
  <c i="3" r="AQ107"/>
  <c i="3" r="AQ111"/>
  <c i="3" r="AQ115"/>
  <c i="3" r="AQ119"/>
  <c i="3" r="AQ123"/>
  <c i="3" r="AQ127"/>
  <c i="3" r="AQ131"/>
  <c i="3" r="AQ135"/>
  <c i="3" r="AQ139"/>
  <c i="3" r="AQ143"/>
  <c i="3" r="AQ147"/>
  <c i="3" r="AQ151"/>
  <c i="3" r="AQ155"/>
  <c i="3" r="AQ159"/>
  <c i="3" r="AQ163"/>
  <c i="3" r="AQ167"/>
  <c i="3" r="AQ171"/>
  <c i="3" r="AQ175"/>
  <c i="3" r="AQ179"/>
  <c i="3" r="AQ183"/>
  <c i="3" r="AQ187"/>
  <c i="3" r="AQ191"/>
  <c i="3" r="AQ195"/>
  <c i="3" r="AQ199"/>
  <c i="3" r="AQ203"/>
  <c i="3" r="AQ207"/>
  <c i="3" r="AQ211"/>
  <c i="3" r="AQ215"/>
  <c i="3" r="AQ219"/>
  <c i="3" r="AQ223"/>
  <c i="3" r="AQ227"/>
  <c i="3" r="AQ231"/>
  <c i="3" r="AQ235"/>
  <c i="3" r="AQ239"/>
  <c i="3" r="AQ243"/>
  <c i="3" r="AQ247"/>
  <c i="3" r="AQ251"/>
  <c i="3" r="AQ255"/>
  <c i="3" r="AQ259"/>
  <c i="3" r="AQ263"/>
  <c i="3" r="AQ267"/>
  <c i="3" r="AQ271"/>
  <c i="3" r="AQ275"/>
  <c i="3" r="AQ279"/>
  <c i="3" r="AQ283"/>
  <c i="3" r="AQ287"/>
  <c i="3" r="AQ291"/>
  <c i="3" r="AQ295"/>
  <c i="3" r="AQ299"/>
  <c i="3" r="AQ303"/>
  <c i="3" r="AQ307"/>
  <c i="3" r="AQ311"/>
  <c i="3" r="AQ315"/>
  <c i="3" r="AQ319"/>
  <c i="3" r="AQ323"/>
  <c i="3" r="AQ327"/>
  <c i="3" r="AQ331"/>
  <c i="3" r="AQ335"/>
  <c i="3" r="AQ339"/>
  <c i="3" r="AQ343"/>
  <c i="3" r="AQ347"/>
  <c i="3" r="AQ351"/>
  <c i="3" r="AQ42"/>
  <c i="3" r="AQ48"/>
  <c i="3" r="AQ53"/>
  <c i="3" r="AQ58"/>
  <c i="3" r="AQ64"/>
  <c i="3" r="AQ69"/>
  <c i="3" r="AQ74"/>
  <c i="3" r="AQ80"/>
  <c i="3" r="AQ85"/>
  <c i="3" r="AQ90"/>
  <c i="3" r="AQ96"/>
  <c i="3" r="AQ101"/>
  <c i="3" r="AQ106"/>
  <c i="3" r="AQ112"/>
  <c i="3" r="AQ117"/>
  <c i="3" r="AQ122"/>
  <c i="3" r="AQ128"/>
  <c i="3" r="AQ133"/>
  <c i="3" r="AQ138"/>
  <c i="3" r="AQ144"/>
  <c i="3" r="AQ149"/>
  <c i="3" r="AQ154"/>
  <c i="3" r="AQ160"/>
  <c i="3" r="AQ165"/>
  <c i="3" r="AQ170"/>
  <c i="3" r="AQ176"/>
  <c i="3" r="AQ181"/>
  <c i="3" r="AQ186"/>
  <c i="3" r="AQ192"/>
  <c i="3" r="AQ197"/>
  <c i="3" r="AQ202"/>
  <c i="3" r="AQ208"/>
  <c i="3" r="AQ213"/>
  <c i="3" r="AQ218"/>
  <c i="3" r="AQ224"/>
  <c i="3" r="AQ229"/>
  <c i="3" r="AQ234"/>
  <c i="3" r="AQ240"/>
  <c i="3" r="AQ245"/>
  <c i="3" r="AQ250"/>
  <c i="3" r="AQ256"/>
  <c i="3" r="AQ261"/>
  <c i="3" r="AQ266"/>
  <c i="3" r="AQ272"/>
  <c i="3" r="AQ277"/>
  <c i="3" r="AQ282"/>
  <c i="3" r="AQ288"/>
  <c i="3" r="AQ293"/>
  <c i="3" r="AQ298"/>
  <c i="3" r="AQ304"/>
  <c i="3" r="AQ309"/>
  <c i="3" r="AQ314"/>
  <c i="3" r="AQ320"/>
  <c i="3" r="AQ325"/>
  <c i="3" r="AQ330"/>
  <c i="3" r="AQ336"/>
  <c i="3" r="AQ341"/>
  <c i="3" r="AQ346"/>
  <c i="3" r="AQ352"/>
  <c i="3" r="AQ40"/>
  <c i="3" r="AQ45"/>
  <c i="3" r="AQ50"/>
  <c i="3" r="AQ56"/>
  <c i="3" r="AQ61"/>
  <c i="3" r="AQ66"/>
  <c i="3" r="AQ72"/>
  <c i="3" r="AQ77"/>
  <c i="3" r="AQ82"/>
  <c i="3" r="AQ88"/>
  <c i="3" r="AQ93"/>
  <c i="3" r="AQ98"/>
  <c i="3" r="AQ104"/>
  <c i="3" r="AQ109"/>
  <c i="3" r="AQ114"/>
  <c i="3" r="AQ120"/>
  <c i="3" r="AQ125"/>
  <c i="3" r="AQ130"/>
  <c i="3" r="AQ136"/>
  <c i="3" r="AQ141"/>
  <c i="3" r="AQ146"/>
  <c i="3" r="AQ152"/>
  <c i="3" r="AQ157"/>
  <c i="3" r="AQ162"/>
  <c i="3" r="AQ168"/>
  <c i="3" r="AQ173"/>
  <c i="3" r="AQ178"/>
  <c i="3" r="AQ184"/>
  <c i="3" r="AQ189"/>
  <c i="3" r="AQ194"/>
  <c i="3" r="AQ200"/>
  <c i="3" r="AQ205"/>
  <c i="3" r="AQ210"/>
  <c i="3" r="AQ216"/>
  <c i="3" r="AQ221"/>
  <c i="3" r="AQ226"/>
  <c i="3" r="AQ232"/>
  <c i="3" r="AQ237"/>
  <c i="3" r="AQ242"/>
  <c i="3" r="AQ248"/>
  <c i="3" r="AQ253"/>
  <c i="3" r="AQ258"/>
  <c i="3" r="AQ264"/>
  <c i="3" r="AQ269"/>
  <c i="3" r="AQ274"/>
  <c i="3" r="AQ280"/>
  <c i="3" r="AQ285"/>
  <c i="3" r="AQ290"/>
  <c i="3" r="AQ296"/>
  <c i="3" r="AQ301"/>
  <c i="3" r="AQ306"/>
  <c i="3" r="AQ312"/>
  <c i="3" r="AQ317"/>
  <c i="3" r="AQ322"/>
  <c i="3" r="AQ328"/>
  <c i="3" r="AQ333"/>
  <c i="3" r="AQ338"/>
  <c i="3" r="AQ344"/>
  <c i="3" r="AQ349"/>
  <c i="3" r="AQ354"/>
  <c i="3" r="AQ41"/>
  <c i="3" r="AQ46"/>
  <c i="3" r="AQ52"/>
  <c i="3" r="AQ57"/>
  <c i="3" r="AQ62"/>
  <c i="3" r="AQ68"/>
  <c i="3" r="AQ73"/>
  <c i="3" r="AQ78"/>
  <c i="3" r="AQ84"/>
  <c i="3" r="AQ89"/>
  <c i="3" r="AQ94"/>
  <c i="3" r="AQ100"/>
  <c i="3" r="AQ105"/>
  <c i="3" r="AQ110"/>
  <c i="3" r="AQ116"/>
  <c i="3" r="AQ121"/>
  <c i="3" r="AQ126"/>
  <c i="3" r="AQ132"/>
  <c i="3" r="AQ137"/>
  <c i="3" r="AQ142"/>
  <c i="3" r="AQ148"/>
  <c i="3" r="AQ153"/>
  <c i="3" r="AQ158"/>
  <c i="3" r="AQ164"/>
  <c i="3" r="AQ169"/>
  <c i="3" r="AQ174"/>
  <c i="3" r="AQ180"/>
  <c i="3" r="AQ185"/>
  <c i="3" r="AQ37"/>
  <c i="3" r="AQ60"/>
  <c i="3" r="AQ81"/>
  <c i="3" r="AQ102"/>
  <c i="3" r="AQ124"/>
  <c i="3" r="AQ145"/>
  <c i="3" r="AQ166"/>
  <c i="3" r="AQ188"/>
  <c i="3" r="AQ198"/>
  <c i="3" r="AQ209"/>
  <c i="3" r="AQ220"/>
  <c i="3" r="AQ230"/>
  <c i="3" r="AQ241"/>
  <c i="3" r="AQ252"/>
  <c i="3" r="AQ262"/>
  <c i="3" r="AQ273"/>
  <c i="3" r="AQ284"/>
  <c i="3" r="AQ294"/>
  <c i="3" r="AQ305"/>
  <c i="3" r="AQ316"/>
  <c i="3" r="AQ326"/>
  <c i="3" r="AQ337"/>
  <c i="3" r="AQ348"/>
  <c i="3" r="AQ44"/>
  <c i="3" r="AQ65"/>
  <c i="3" r="AQ86"/>
  <c i="3" r="AQ108"/>
  <c i="3" r="AQ129"/>
  <c i="3" r="AQ150"/>
  <c i="3" r="AQ172"/>
  <c i="3" r="AQ190"/>
  <c i="3" r="AQ201"/>
  <c i="3" r="AQ212"/>
  <c i="3" r="AQ222"/>
  <c i="3" r="AQ233"/>
  <c i="3" r="AQ244"/>
  <c i="3" r="AQ254"/>
  <c i="3" r="AQ265"/>
  <c i="3" r="AQ276"/>
  <c i="3" r="AQ286"/>
  <c i="3" r="AQ297"/>
  <c i="3" r="AQ308"/>
  <c i="3" r="AQ318"/>
  <c i="3" r="AQ329"/>
  <c i="3" r="AQ340"/>
  <c i="3" r="AQ350"/>
  <c i="3" r="AQ49"/>
  <c i="3" r="AQ70"/>
  <c i="3" r="AQ92"/>
  <c i="3" r="AQ113"/>
  <c i="3" r="AQ134"/>
  <c i="3" r="AQ156"/>
  <c i="3" r="AQ177"/>
  <c i="3" r="AQ193"/>
  <c i="3" r="AQ204"/>
  <c i="3" r="AQ214"/>
  <c i="3" r="AQ225"/>
  <c i="3" r="AQ236"/>
  <c i="3" r="AQ246"/>
  <c i="3" r="AQ257"/>
  <c i="3" r="AQ268"/>
  <c i="3" r="AQ278"/>
  <c i="3" r="AQ289"/>
  <c i="3" r="AQ300"/>
  <c i="3" r="AQ310"/>
  <c i="3" r="AQ321"/>
  <c i="3" r="AQ332"/>
  <c i="3" r="AQ342"/>
  <c i="3" r="AQ353"/>
  <c i="3" r="AQ54"/>
  <c i="3" r="AQ76"/>
  <c i="3" r="AQ97"/>
  <c i="3" r="AQ118"/>
  <c i="3" r="AQ140"/>
  <c i="3" r="AQ161"/>
  <c i="3" r="AQ182"/>
  <c i="3" r="AQ196"/>
  <c i="3" r="AQ206"/>
  <c i="3" r="AQ217"/>
  <c i="3" r="AQ228"/>
  <c i="3" r="AQ238"/>
  <c i="3" r="AQ249"/>
  <c i="3" r="AQ260"/>
  <c i="3" r="AQ270"/>
  <c i="3" r="AQ281"/>
  <c i="3" r="AQ292"/>
  <c i="3" r="AQ302"/>
  <c i="3" r="AQ313"/>
  <c i="3" r="AQ324"/>
  <c i="3" r="AQ334"/>
  <c i="3" r="AQ345"/>
  <c i="3" r="AQ36"/>
  <c i="3" r="AQ38"/>
  <c i="3" l="1" r="AQ31"/>
  <c i="3" r="C17"/>
  <c i="3" r="C16"/>
  <c i="3" r="C15"/>
  <c i="3" r="C14"/>
  <c i="3" r="C13"/>
  <c i="3" r="C12"/>
  <c i="3" r="C11"/>
  <c i="3" l="1" r="B25"/>
  <c i="3" r="B27" s="1"/>
  <c i="3" r="B29" s="1"/>
  <c i="3" l="1" r="C25"/>
  <c i="3" r="C27"/>
</calcChain>
</file>

<file path=xl/comments1.xml><?xml version="1.0" encoding="utf-8"?>
<comments xmlns="http://schemas.openxmlformats.org/spreadsheetml/2006/main">
  <authors>
    <author>č.</author>
    <author>Korecký Petr (MPSV)</author>
    <author>Věra Palowská</author>
    <author>Šimková Jitka Ing.</author>
  </authors>
  <commentList>
    <comment authorId="0" ref="B26">
      <text>
        <r>
          <rPr>
            <sz val="9"/>
            <color indexed="81"/>
            <rFont val="Tahoma"/>
            <family val="2"/>
            <charset val="238"/>
          </rPr>
          <t>Z roletového menu vyberte režim veřejné podpory/podpory de minimis.
U blokové výjimky zvolte dle velikosti podniku:
MP=malý podnik
SP=střední podnik
VP=velký podnik</t>
        </r>
      </text>
    </comment>
    <comment authorId="1" ref="AF31">
      <text>
        <r>
          <rPr>
            <b/>
            <sz val="9"/>
            <color indexed="81"/>
            <rFont val="Tahoma"/>
            <family val="2"/>
            <charset val="238"/>
          </rPr>
          <t>Nastavený vzorec zohledňuje pouze hodnoty ve sloupcích AG:AO dle vyfiltrovaných údajů.</t>
        </r>
        <r>
          <rPr>
            <sz val="9"/>
            <color indexed="81"/>
            <rFont val="Tahoma"/>
            <family val="2"/>
            <charset val="238"/>
          </rPr>
          <t xml:space="preserve">
Např. vyfiltrováním aktivity v řádku č. 35 ve sloupci T (Název aktivity) buňka vrátí hodnotu odpovídající celkovému počtu osobohodin v rámci dané ZoR za danou aktivitu.</t>
        </r>
      </text>
    </comment>
    <comment authorId="1" ref="AP31">
      <text>
        <r>
          <rPr>
            <b/>
            <sz val="9"/>
            <color indexed="81"/>
            <rFont val="Tahoma"/>
            <family val="2"/>
            <charset val="238"/>
          </rPr>
          <t>Nastavený vzorec zohledňuje pouze hodnoty ve sloupci AP dle vyfiltrovaných údajů!</t>
        </r>
        <r>
          <rPr>
            <sz val="9"/>
            <color indexed="81"/>
            <rFont val="Tahoma"/>
            <family val="2"/>
            <charset val="238"/>
          </rPr>
          <t xml:space="preserve">
Např. vyfiltrováním subjektu na řádku č. 35 ve sloupcích R (podle názvu subjektu) nebo S (podle IČ subjektu) buňka vrátí hodnotu odpovídající výši prokazovaných výdajů v rámci dané ZoR za daný subjekt (příjemce nebo partner projektu).</t>
        </r>
      </text>
    </comment>
    <comment authorId="1" ref="AQ31">
      <text>
        <r>
          <rPr>
            <b/>
            <sz val="9"/>
            <color indexed="81"/>
            <rFont val="Tahoma"/>
            <family val="2"/>
            <charset val="238"/>
          </rPr>
          <t>Nastavený vzorec zohledňuje pouze hodnoty ve sloupci AQ dle vyfiltrovaných údajů!</t>
        </r>
        <r>
          <rPr>
            <sz val="9"/>
            <color indexed="81"/>
            <rFont val="Tahoma"/>
            <family val="2"/>
            <charset val="238"/>
          </rPr>
          <t xml:space="preserve">
Např. vyfiltrováním subjektu na řádku č. 35 ve sloupcích R (podle názvu subjektu) nebo S (podle IČ subjektu) buňka vrátí hodnotu odpovídající výši veřejných prostředků v rámci dané ZoR za daný subjekt (příjemce nebo partner projektu).</t>
        </r>
      </text>
    </comment>
    <comment authorId="1" ref="AG34">
      <text>
        <r>
          <rPr>
            <sz val="9"/>
            <color indexed="81"/>
            <rFont val="Tahoma"/>
            <family val="2"/>
            <charset val="238"/>
          </rPr>
          <t>Počet dosažených způsobilých osobohodin uveďte do sloupce odpovídajícího zařazení</t>
        </r>
        <r>
          <rPr>
            <b/>
            <sz val="9"/>
            <color indexed="81"/>
            <rFont val="Tahoma"/>
            <family val="2"/>
            <charset val="238"/>
          </rPr>
          <t xml:space="preserve"> zaměstnance do příslušné hlavní třídy CZ-ISCO</t>
        </r>
        <r>
          <rPr>
            <sz val="9"/>
            <color indexed="81"/>
            <rFont val="Tahoma"/>
            <family val="2"/>
            <charset val="238"/>
          </rPr>
          <t>. Počet dosažených způsobilých osobohodin k proplacení nesmí překročit délku kurzu připadající pouze na podporované vzdělávání (sloupec Z).</t>
        </r>
      </text>
    </comment>
    <comment authorId="1" ref="AR34">
      <text>
        <r>
          <rPr>
            <sz val="9"/>
            <color indexed="81"/>
            <rFont val="Tahoma"/>
            <family val="2"/>
            <charset val="238"/>
          </rPr>
          <t xml:space="preserve">Údaje do sloupců AR:BU vyplňte dle skutečnosti a v souladu s údaji na prezenční listině. Uvádějte </t>
        </r>
        <r>
          <rPr>
            <b/>
            <sz val="9"/>
            <color indexed="81"/>
            <rFont val="Tahoma"/>
            <family val="2"/>
            <charset val="238"/>
          </rPr>
          <t xml:space="preserve">absolvovaný počet osobohodin, tedy absolvovaný počet hodin výuky přepočtený na délku hodiny v příslušné aktivitě </t>
        </r>
        <r>
          <rPr>
            <sz val="9"/>
            <color indexed="81"/>
            <rFont val="Tahoma"/>
            <family val="2"/>
            <charset val="238"/>
          </rPr>
          <t>(u aktivity Jazykové vzdělávání výuková hodina odpovídá 45 minutám, u ostatních aktivit 60 minutám).</t>
        </r>
      </text>
    </comment>
    <comment authorId="2" ref="R35">
      <text>
        <r>
          <rPr>
            <sz val="9"/>
            <color indexed="81"/>
            <rFont val="Tahoma"/>
            <family val="2"/>
            <charset val="238"/>
          </rPr>
          <t>V případě, že projekt nemá partnery, není nutné vyplňovat název ani IČ subjektu.</t>
        </r>
      </text>
    </comment>
    <comment authorId="0" ref="V35">
      <text>
        <r>
          <rPr>
            <sz val="9"/>
            <color indexed="81"/>
            <rFont val="Tahoma"/>
            <family val="2"/>
            <charset val="238"/>
          </rPr>
          <t>Pokud se jedná o kurz akreditovaný, realizovaný podle zvláštního předpisu nebo za účelem splnění normy, jasně tuto identifikujte, tj. uveďte:</t>
        </r>
        <r>
          <rPr>
            <b/>
            <sz val="9"/>
            <color indexed="81"/>
            <rFont val="Tahoma"/>
            <family val="2"/>
            <charset val="238"/>
          </rPr>
          <t xml:space="preserve">
- číslo akreditace</t>
        </r>
        <r>
          <rPr>
            <sz val="9"/>
            <color indexed="81"/>
            <rFont val="Tahoma"/>
            <family val="2"/>
            <charset val="238"/>
          </rPr>
          <t>, nebo</t>
        </r>
        <r>
          <rPr>
            <b/>
            <sz val="9"/>
            <color indexed="81"/>
            <rFont val="Tahoma"/>
            <family val="2"/>
            <charset val="238"/>
          </rPr>
          <t xml:space="preserve">
- název předpisu (včetně uvedení čísla předpisu/zákona a s odkazem na konkrétní část - paragraf/kapitolu)</t>
        </r>
        <r>
          <rPr>
            <sz val="9"/>
            <color indexed="81"/>
            <rFont val="Tahoma"/>
            <family val="2"/>
            <charset val="238"/>
          </rPr>
          <t>, nebo</t>
        </r>
        <r>
          <rPr>
            <b/>
            <sz val="9"/>
            <color indexed="81"/>
            <rFont val="Tahoma"/>
            <family val="2"/>
            <charset val="238"/>
          </rPr>
          <t xml:space="preserve">
- nebo název normy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(včetně uvedení čísla normy/zákona a s odkazem na konkrétní část - paragraf/kapitolu).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W35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</t>
        </r>
        <r>
          <rPr>
            <b/>
            <sz val="9"/>
            <color indexed="81"/>
            <rFont val="Tahoma"/>
            <family val="2"/>
            <charset val="238"/>
          </rPr>
          <t>Např. pokud vzdělávací kurz obsahuje teoretickou výuku ve vyučovacích hodinách s délkou 45 minut a zároveň i praktickou výuku ve vyučovacích hodinách s délkou 60 minut, pak do sloupce W uvedete počet hodin s délkou 60 minut.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X35">
      <text>
        <r>
          <rPr>
            <sz val="9"/>
            <color indexed="81"/>
            <rFont val="Tahoma"/>
            <family val="2"/>
            <charset val="238"/>
          </rPr>
          <t xml:space="preserve">Uveďte časovou dotaci kurzu/počet hodin výuky ve vyučovacích hodinách (s uvedením, zda má vyučovací hodina 60 nebo 45 minut). Pokud kurz obsahuje více částí s rozdílnou délkou vyučovací hodiny, uveďte počet hodin za každou část. Pokud kurz obsahuje pouze jednu část, vyplňte počet hodin v relevantní kolonce dle délky vyučovací hodiny a v druhé kolonce uveďte 0.
</t>
        </r>
        <r>
          <rPr>
            <b/>
            <sz val="9"/>
            <color indexed="81"/>
            <rFont val="Tahoma"/>
            <family val="2"/>
            <charset val="238"/>
          </rPr>
          <t>Např. pokud vzdělávací kurz obsahuje teoretickou výuku ve vyučovacích hodinách s délkou 45 minut a zároveň i praktickou výuku ve vyučovacích hodinách s délkou 60 minut, pak do sloupce X uvedete počet hodin s délkou 45 minut.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authorId="1" ref="Y35">
      <text>
        <r>
          <rPr>
            <b/>
            <sz val="9"/>
            <color indexed="81"/>
            <rFont val="Tahoma"/>
            <family val="2"/>
            <charset val="238"/>
          </rPr>
          <t>Délkou kurzu</t>
        </r>
        <r>
          <rPr>
            <sz val="9"/>
            <color indexed="81"/>
            <rFont val="Tahoma"/>
            <family val="2"/>
            <charset val="238"/>
          </rPr>
          <t xml:space="preserve"> se rozumí vyjádření časové dotace kurzu/počtu hodin výuky vzdělávacího kurzu vymezené v obsahu vzdělávacího kurzu v přepočtu na hodiny odpovídající délce 60 minut, resp. 45 minut v případě jazykového vzdělávání zajišťovaného subjekty odlišnými od příjemce či jeho partnerů, přičemž platí, že </t>
        </r>
        <r>
          <rPr>
            <b/>
            <sz val="9"/>
            <color indexed="81"/>
            <rFont val="Tahoma"/>
            <family val="2"/>
            <charset val="238"/>
          </rPr>
          <t>do délky kurzu se započítává podporované i nepodporované vzdělávání v rámci daného kurzu.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1" ref="Z35">
      <text>
        <r>
          <rPr>
            <sz val="9"/>
            <color indexed="81"/>
            <rFont val="Tahoma"/>
            <family val="2"/>
            <charset val="238"/>
          </rPr>
          <t xml:space="preserve">Uveďte přepočet časové dotace kurzu/počtu hodin výuky připadající na </t>
        </r>
        <r>
          <rPr>
            <b/>
            <sz val="9"/>
            <color indexed="81"/>
            <rFont val="Tahoma"/>
            <family val="2"/>
            <charset val="238"/>
          </rPr>
          <t>podporované vzdělávání</t>
        </r>
        <r>
          <rPr>
            <sz val="9"/>
            <color indexed="81"/>
            <rFont val="Tahoma"/>
            <family val="2"/>
            <charset val="238"/>
          </rPr>
          <t xml:space="preserve"> na hodiny odpovídající délce 60 minut, resp. 45 minut v případě jazykového vzdělávání zajišťovaného subjekty odlišnými od příjemce či jeho partnerů).
</t>
        </r>
        <r>
          <rPr>
            <b/>
            <sz val="9"/>
            <color indexed="81"/>
            <rFont val="Tahoma"/>
            <family val="2"/>
            <charset val="238"/>
          </rPr>
          <t>Za podporované vzdělávání je považováno výhradně prezenční vzdělávání s přesně vymezenou dobou výuky  (jednoznačně odlišitelnou od běžného výkonu pracovních povinností účastníka kurzu) v učebně nebo na pracovišti za účasti lektora (resp. kouče, instruktora apod.).</t>
        </r>
      </text>
    </comment>
    <comment authorId="3" ref="AA35">
      <text>
        <r>
          <rPr>
            <sz val="9"/>
            <color indexed="81"/>
            <rFont val="Tahoma"/>
            <family val="2"/>
            <charset val="238"/>
          </rPr>
          <t xml:space="preserve">Jedná se o unikátní číslo realizovaného vzdělávacího kurzu v rámci celého projektu, které příjemce vepíše na prezenční listinu. Postačí doplnit při zpracování zprávy o realizaci projektu.
</t>
        </r>
        <r>
          <rPr>
            <b/>
            <sz val="9"/>
            <color indexed="81"/>
            <rFont val="Tahoma"/>
            <family val="2"/>
            <charset val="238"/>
          </rPr>
          <t>Doporučujeme formát K_001, kdy jsou číselné kódy přiřazovány chronologicky dle realizace jednotlivých kurzů.</t>
        </r>
      </text>
    </comment>
    <comment authorId="1" ref="AE35">
      <text>
        <r>
          <rPr>
            <sz val="9"/>
            <color indexed="81"/>
            <rFont val="Tahoma"/>
            <family val="2"/>
            <charset val="238"/>
          </rPr>
          <t xml:space="preserve">Zde se načítají veškeré absolvované osobohodiny doložené prezenčními listinami (ze sloupců AR:BU)
</t>
        </r>
      </text>
    </comment>
    <comment authorId="1" ref="AF35">
      <text>
        <r>
          <rPr>
            <sz val="9"/>
            <color indexed="81"/>
            <rFont val="Tahoma"/>
            <family val="2"/>
            <charset val="238"/>
          </rPr>
          <t xml:space="preserve">Zde se načítají pouze způsobilé osobohodiny k proplacení (sloupce AG:AO), které v souhrnu nesmí překročit  maximální způsobilou délku určenou pro daný kurz ve Specifické části pravidel.
</t>
        </r>
      </text>
    </comment>
    <comment authorId="3" ref="AP35">
      <text>
        <r>
          <rPr>
            <sz val="9"/>
            <color indexed="81"/>
            <rFont val="Tahoma"/>
            <family val="2"/>
            <charset val="238"/>
          </rPr>
          <t>Hodnota ve sloupci AP odpovídá součinu jednotkového nákladu pro danou aktivitu a počtu způsobilých osobohodin, které zaměstnanec absolvoval.</t>
        </r>
      </text>
    </comment>
  </commentList>
</comments>
</file>

<file path=xl/sharedStrings.xml><?xml version="1.0" encoding="utf-8"?>
<sst xmlns="http://schemas.openxmlformats.org/spreadsheetml/2006/main" count="174" uniqueCount="148">
  <si>
    <t>CZ-ISCO 1</t>
  </si>
  <si>
    <t>CZ-ISCO 2</t>
  </si>
  <si>
    <t>CZ-ISCO 3</t>
  </si>
  <si>
    <t>CZ-ISCO 4</t>
  </si>
  <si>
    <t>CZ-ISCO 5</t>
  </si>
  <si>
    <t>CZ-ISCO 7</t>
  </si>
  <si>
    <t>CZ-ISCO 8</t>
  </si>
  <si>
    <t>CZ-ISCO 9</t>
  </si>
  <si>
    <t>CZ-ISCO 6</t>
  </si>
  <si>
    <t>Kontrola</t>
  </si>
  <si>
    <t>Název aktivity</t>
  </si>
  <si>
    <t>De minimis</t>
  </si>
  <si>
    <t>Registrační číslo projektu:</t>
  </si>
  <si>
    <t>Název projektu</t>
  </si>
  <si>
    <t xml:space="preserve"> </t>
  </si>
  <si>
    <t>Celkem</t>
  </si>
  <si>
    <t>Údaje o vzdělávacím kurzu</t>
  </si>
  <si>
    <t>Název vzdělávacího kurzu</t>
  </si>
  <si>
    <t>Kód kurzu</t>
  </si>
  <si>
    <t>Datum zahájení kurzu</t>
  </si>
  <si>
    <t>Datum ukončení kurzu</t>
  </si>
  <si>
    <t>Akreditace/norma</t>
  </si>
  <si>
    <t>ANO</t>
  </si>
  <si>
    <t>NE</t>
  </si>
  <si>
    <t>Ověřeno</t>
  </si>
  <si>
    <t>Neověřeno</t>
  </si>
  <si>
    <t>Pouze veřejné prostředky</t>
  </si>
  <si>
    <r>
      <t xml:space="preserve">Název příjemce </t>
    </r>
    <r>
      <rPr>
        <b/>
        <strike/>
        <sz val="10"/>
        <color theme="1"/>
        <rFont val="Arial"/>
        <family val="2"/>
        <charset val="238"/>
      </rPr>
      <t/>
    </r>
  </si>
  <si>
    <r>
      <t xml:space="preserve">Struktura </t>
    </r>
    <r>
      <rPr>
        <b/>
        <sz val="10"/>
        <color theme="1"/>
        <rFont val="Arial"/>
        <family val="2"/>
        <charset val="238"/>
      </rPr>
      <t>aktivit</t>
    </r>
  </si>
  <si>
    <t>"Obecné IT"</t>
  </si>
  <si>
    <t>"Specializované IT"</t>
  </si>
  <si>
    <t>"Technické a jiné odborné vzdělávání"</t>
  </si>
  <si>
    <t>"Účetní, ekonomické a právní kurzy"</t>
  </si>
  <si>
    <t>"Interní lektor"</t>
  </si>
  <si>
    <t>Režim veřejné podpory/podpory de minimis</t>
  </si>
  <si>
    <t>Příjmení</t>
  </si>
  <si>
    <t>Jméno</t>
  </si>
  <si>
    <t>Název pracovní pozice</t>
  </si>
  <si>
    <t>IČ subjektu 
(příjemce nebo partner)</t>
  </si>
  <si>
    <t>Název subjektu 
(příjemce nebo partner)</t>
  </si>
  <si>
    <t xml:space="preserve">Prokazované způsobilé výdaje </t>
  </si>
  <si>
    <t>Vyčerpané prostředky spadající do veřejné podpory/podpory de minimis</t>
  </si>
  <si>
    <t>Počet dosažených osobohodin</t>
  </si>
  <si>
    <t>Osobohodiny zadejte zaokrouhlené na 2 desetinná místa!</t>
  </si>
  <si>
    <t>Způsobilé osobohodiny v členění dle CZ-ISCO</t>
  </si>
  <si>
    <t>"Jazykové vzdělávání"</t>
  </si>
  <si>
    <t>"Technické a jiné odborné vzdělání"</t>
  </si>
  <si>
    <r>
      <t>CZ.03.1.48/0.0/0.0/16_043/000</t>
    </r>
    <r>
      <rPr>
        <b/>
        <sz val="10"/>
        <color rgb="FFFF0000"/>
        <rFont val="Arial"/>
        <family val="2"/>
        <charset val="238"/>
      </rPr>
      <t>xxxx</t>
    </r>
  </si>
  <si>
    <t>Údaje o osobách z cílové skupiny projektu</t>
  </si>
  <si>
    <t>Časová dotace kurzu/počet hodin výuky
- 45 minut</t>
  </si>
  <si>
    <t>Časová dotace kurzu/počet hodin výuky
- 60 minut</t>
  </si>
  <si>
    <t>Délka kurzu připadající pouze na podporované vzdělávání</t>
  </si>
  <si>
    <t>Splněna  docházka
min. 70 % 
délky kurzu?</t>
  </si>
  <si>
    <t>Automatické výpočty - Nevyplňujte!</t>
  </si>
  <si>
    <t>Počet skutečně absolvovaných osobohodin</t>
  </si>
  <si>
    <t>Počet dosažených způsobilých osobohodin</t>
  </si>
  <si>
    <t>Lekce 1</t>
  </si>
  <si>
    <t>Lekce 2</t>
  </si>
  <si>
    <t>Lekce 3</t>
  </si>
  <si>
    <t>Lekce 4</t>
  </si>
  <si>
    <t>Lekce 5</t>
  </si>
  <si>
    <t>Lekce 6</t>
  </si>
  <si>
    <t>Lekce 7</t>
  </si>
  <si>
    <t>Lekce 8</t>
  </si>
  <si>
    <t>Lekce 9</t>
  </si>
  <si>
    <t>Lekce 10</t>
  </si>
  <si>
    <t>Lekce 11</t>
  </si>
  <si>
    <t>Lekce 12</t>
  </si>
  <si>
    <t>Lekce 13</t>
  </si>
  <si>
    <t>Lekce 14</t>
  </si>
  <si>
    <t>Lekce 15</t>
  </si>
  <si>
    <t>Lekce 16</t>
  </si>
  <si>
    <t>Lekce 17</t>
  </si>
  <si>
    <t>Lekce 18</t>
  </si>
  <si>
    <t>Lekce 19</t>
  </si>
  <si>
    <t>Lekce 20</t>
  </si>
  <si>
    <t>Lekce 21</t>
  </si>
  <si>
    <t>Lekce 22</t>
  </si>
  <si>
    <t>Lekce 23</t>
  </si>
  <si>
    <t>Lekce 24</t>
  </si>
  <si>
    <t>Lekce 25</t>
  </si>
  <si>
    <t>Lekce 26</t>
  </si>
  <si>
    <t>Lekce 27</t>
  </si>
  <si>
    <t>Lekce 28</t>
  </si>
  <si>
    <t>Lekce 29</t>
  </si>
  <si>
    <t>Lekce 30</t>
  </si>
  <si>
    <t>CZ-ISCO
1</t>
  </si>
  <si>
    <t>CZ-ISCO
2</t>
  </si>
  <si>
    <t>CZ-ISCO
3</t>
  </si>
  <si>
    <t>CZ-ISCO
4</t>
  </si>
  <si>
    <t>CZ-ISCO
5</t>
  </si>
  <si>
    <t>CZ-ISCO
6</t>
  </si>
  <si>
    <t>CZ-ISCO
7</t>
  </si>
  <si>
    <t>CZ-ISCO
8</t>
  </si>
  <si>
    <t>CZ-ISCO
9</t>
  </si>
  <si>
    <t>Evidence slouží jako databáze relevantních informací nezbytných pro administrativní řízení projektu. Pečlivě zkontrolujte zadané údaje, které musí být vždy ve stejném formátu (počet znaků a formát v řetězci), aby funkce filtrování správně fungovaly. Jméno, příjmení, pracovní pozici, název kurzu apod. vždy zadávejte ve stejném formátu!</t>
  </si>
  <si>
    <t>Údaje o subjektech (příjemce a partneři)</t>
  </si>
  <si>
    <t>Do žlutě podbarvených buněk nezasahujte, obsahují vzorce!</t>
  </si>
  <si>
    <t>Prokazované způsobilé výdaje v aktuální ZoR (v Kč)</t>
  </si>
  <si>
    <t>"Měkké a manažerské dovednosti"</t>
  </si>
  <si>
    <t>IČ příjemce</t>
  </si>
  <si>
    <t xml:space="preserve"> IČ partner 1</t>
  </si>
  <si>
    <t xml:space="preserve"> IČ partner 2</t>
  </si>
  <si>
    <t xml:space="preserve"> IČ partner 3</t>
  </si>
  <si>
    <t xml:space="preserve"> IČ partner 4</t>
  </si>
  <si>
    <t xml:space="preserve"> IČ partner 5</t>
  </si>
  <si>
    <t xml:space="preserve"> IČ partner 6</t>
  </si>
  <si>
    <t xml:space="preserve"> IČ partner 7</t>
  </si>
  <si>
    <t xml:space="preserve"> IČ partner 8</t>
  </si>
  <si>
    <t xml:space="preserve"> IČ partner 9</t>
  </si>
  <si>
    <t xml:space="preserve"> IČ partner 10</t>
  </si>
  <si>
    <t xml:space="preserve"> IČ partner 11</t>
  </si>
  <si>
    <t xml:space="preserve"> IČ partner 12</t>
  </si>
  <si>
    <t xml:space="preserve"> IČ partner 13</t>
  </si>
  <si>
    <t xml:space="preserve"> IČ partner 14</t>
  </si>
  <si>
    <t xml:space="preserve"> IČ partner 15</t>
  </si>
  <si>
    <t xml:space="preserve"> IČ partner 16</t>
  </si>
  <si>
    <t xml:space="preserve"> IČ partner 17</t>
  </si>
  <si>
    <t xml:space="preserve"> IČ partner 18</t>
  </si>
  <si>
    <t xml:space="preserve"> IČ partner 19</t>
  </si>
  <si>
    <t xml:space="preserve"> IČ partner 20</t>
  </si>
  <si>
    <t xml:space="preserve"> IČ partner 21</t>
  </si>
  <si>
    <t xml:space="preserve"> IČ partner 22</t>
  </si>
  <si>
    <t xml:space="preserve"> IČ partner 23</t>
  </si>
  <si>
    <t>Bloková výjimka (MP)</t>
  </si>
  <si>
    <t>Bloková výjimka (SP)</t>
  </si>
  <si>
    <t>Bloková výjimka (VP)</t>
  </si>
  <si>
    <t>Délka kurzu 
(automatický přepočet)</t>
  </si>
  <si>
    <t>Objem prostředků, které subjekt získal od partnerů nebo dalších subjektů nad rámec míry soukromého spolufinacování.</t>
  </si>
  <si>
    <t xml:space="preserve">Příloha se vztahuje k ZoR projektu č. </t>
  </si>
  <si>
    <r>
      <rPr>
        <b/>
        <sz val="10"/>
        <rFont val="Arial"/>
        <family val="2"/>
        <charset val="238"/>
      </rPr>
      <t>SOUHRNNÁ</t>
    </r>
    <r>
      <rPr>
        <b/>
        <sz val="10"/>
        <color theme="1"/>
        <rFont val="Arial"/>
        <family val="2"/>
        <charset val="238"/>
      </rPr>
      <t xml:space="preserve"> EVIDENCE</t>
    </r>
  </si>
  <si>
    <r>
      <t>Mo</t>
    </r>
    <r>
      <rPr>
        <b/>
        <sz val="10"/>
        <rFont val="Arial"/>
        <family val="2"/>
        <charset val="238"/>
      </rPr>
      <t>nitorovací/sledované</t>
    </r>
    <r>
      <rPr>
        <b/>
        <sz val="10"/>
        <color theme="1"/>
        <rFont val="Arial"/>
        <family val="2"/>
        <charset val="238"/>
      </rPr>
      <t xml:space="preserve"> období</t>
    </r>
  </si>
  <si>
    <t>Čisté příjmy projektu za dané monitorovací/ sledované období</t>
  </si>
  <si>
    <t>Objem prostředků veřejné podpory/podpory de minimis k proplacení bez čistých příjmů</t>
  </si>
  <si>
    <t>Veškeré údaje vyplňujte dle skutečnosti a dle příslušné dokumentace (prezenční listiny, dokumentace k obsahu vzdělávacího kurzu, doklad o absolvování)!</t>
  </si>
  <si>
    <t>Délka jedné osobohodiny se liší dle aktivity (u aktivity Jazykové vzdělávání 45 minut, ostatní aktivity 60 minut)</t>
  </si>
  <si>
    <t>Dílčí výdaje připadající pouze na veřejné prostředky 
(v Kč)</t>
  </si>
  <si>
    <t>Dílčí způsobilé výdaje za všechny zdroje financování 
(v Kč)</t>
  </si>
  <si>
    <t xml:space="preserve"> V řádcích 20 a 22 nahraďte červený text za IČ příjemce a partnerů projektu. V případě, že nemáte partnery (nebo jich máte méně) vyplňte jen relevantní (ostatní nemažte)!</t>
  </si>
  <si>
    <t>V řádcích 21 a 23 uveďte prostředky spadající do veřejné podpory/podpory de minimis  vyčerpané za dané monitorovací období příjemcem a partnery.</t>
  </si>
  <si>
    <t>Kontrola posuzuje součet prokazovaných způsobilých výdajů (buňka B25) a součet vyčerpané veřejné podpory/podpory de minimis (buňka B27) za příjemce a partnery v rámci daného monitorovacího období.</t>
  </si>
  <si>
    <t>Způsobilé výdaje za všechny zdroje financování</t>
  </si>
  <si>
    <t>Vyčerpané prostředky spadající do veřejné podpory/podpory de minimis    (v Kč)</t>
  </si>
  <si>
    <t>ČERPANÁ VEŘEJNÁ PODPORA/PODPORA DE MINIMIS (v Kč) V AKTUÁLNÍ ZoR PROJEKTU</t>
  </si>
  <si>
    <t xml:space="preserve">Počet skutečně absolvovaných osobohodin dle prezenční listiny  </t>
  </si>
  <si>
    <t>PŘEHLED SKUTEČNĚ DOSAŽENÝCH ZPŮSOBILÝCH OSOBOHODIN</t>
  </si>
  <si>
    <t>V buňkách D11:L17 vyplňte počet skutečně dosažených způsobilých osobohodin rozdělených mezi jednotlivé aktivity a hlavní třídy CZ-ISCO nárokované za dané monitorovací období. Ve sloupci C11:C17 dojde v každém řádku k automatickému zaokrouhlení na celé osobohodiny dolů.</t>
  </si>
  <si>
    <t>Počet osobohodin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</si>
</sst>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44" formatCode="_-* #,##0.00\ &quot;Kč&quot;_-;\-* #,##0.00\ &quot;Kč&quot;_-;_-* &quot;-&quot;??\ &quot;Kč&quot;_-;_-@_-"/>
    <numFmt numFmtId="164" formatCode="[h]:mm:ss;@"/>
    <numFmt numFmtId="165" formatCode="_-* #,##0.00\ [$Kč-405]_-;\-* #,##0.00\ [$Kč-405]_-;_-* &quot;-&quot;??\ [$Kč-405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trike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borderId="0" fillId="0" fontId="0" numFmtId="0"/>
    <xf borderId="0" fillId="0" fontId="1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0" numFmtId="44"/>
  </cellStyleXfs>
  <cellXfs count="108">
    <xf borderId="0" fillId="0" fontId="0" numFmtId="0" xfId="0"/>
    <xf borderId="0" fillId="0" fontId="0" numFmtId="0" xfId="0"/>
    <xf applyFont="1" borderId="0" fillId="0" fontId="3" numFmtId="0" xfId="0"/>
    <xf applyFill="1" applyFont="1" borderId="0" fillId="2" fontId="3" numFmtId="0" xfId="0"/>
    <xf applyAlignment="1" applyBorder="1" applyFill="1" applyFont="1" applyNumberFormat="1" applyProtection="1" borderId="4" fillId="2" fontId="3" numFmtId="2" xfId="0">
      <alignment horizontal="center" vertical="center"/>
      <protection locked="0"/>
    </xf>
    <xf applyFill="1" applyFont="1" borderId="0" fillId="2" fontId="6" numFmtId="0" xfId="0"/>
    <xf applyFont="1" borderId="0" fillId="0" fontId="5" numFmtId="0" xfId="1"/>
    <xf applyAlignment="1" applyFont="1" borderId="0" fillId="0" fontId="3" numFmtId="0" xfId="0">
      <alignment horizontal="center"/>
    </xf>
    <xf applyFont="1" borderId="0" fillId="0" fontId="8" numFmtId="0" xfId="0"/>
    <xf applyAlignment="1" applyBorder="1" applyFill="1" applyFont="1" applyProtection="1" borderId="4" fillId="2" fontId="3" numFmtId="44" xfId="4">
      <alignment horizontal="center" vertical="center"/>
      <protection locked="0"/>
    </xf>
    <xf applyAlignment="1" applyFont="1" borderId="0" fillId="0" fontId="3" numFmtId="0" xfId="0"/>
    <xf applyFont="1" applyNumberFormat="1" borderId="0" fillId="0" fontId="3" numFmtId="164" xfId="0"/>
    <xf applyFont="1" applyNumberFormat="1" borderId="0" fillId="0" fontId="3" numFmtId="165" xfId="0"/>
    <xf applyAlignment="1" applyBorder="1" applyFill="1" applyFont="1" borderId="0" fillId="2" fontId="3" numFmtId="0" xfId="0"/>
    <xf applyBorder="1" applyFont="1" borderId="0" fillId="0" fontId="3" numFmtId="0" xfId="0"/>
    <xf applyBorder="1" borderId="0" fillId="0" fontId="0" numFmtId="0" xfId="0"/>
    <xf applyAlignment="1" applyBorder="1" applyFill="1" applyFont="1" borderId="4" fillId="3" fontId="4" numFmtId="0" xfId="0">
      <alignment vertical="center" wrapText="1"/>
    </xf>
    <xf applyAlignment="1" applyBorder="1" applyFill="1" applyFont="1" borderId="4" fillId="3" fontId="4" numFmtId="0" xfId="0">
      <alignment horizontal="center" vertical="center" wrapText="1"/>
    </xf>
    <xf applyAlignment="1" applyBorder="1" applyFill="1" applyFont="1" borderId="4" fillId="3" fontId="4" numFmtId="0" xfId="0">
      <alignment horizontal="center" vertical="center"/>
    </xf>
    <xf applyAlignment="1" applyBorder="1" applyFill="1" applyFont="1" borderId="4" fillId="3" fontId="4" numFmtId="0" xfId="0">
      <alignment horizontal="center"/>
    </xf>
    <xf applyAlignment="1" applyBorder="1" applyFill="1" applyFont="1" applyNumberFormat="1" borderId="4" fillId="3" fontId="4" numFmtId="164" xfId="0">
      <alignment horizontal="center" vertical="center" wrapText="1"/>
    </xf>
    <xf applyAlignment="1" applyBorder="1" applyFill="1" applyFont="1" borderId="4" fillId="4" fontId="3" numFmtId="0" xfId="0">
      <alignment horizontal="center" vertical="center"/>
    </xf>
    <xf applyAlignment="1" applyBorder="1" applyFont="1" applyNumberFormat="1" borderId="11" fillId="0" fontId="3" numFmtId="164" xfId="0"/>
    <xf applyAlignment="1" applyBorder="1" applyFill="1" applyFont="1" applyNumberFormat="1" borderId="9" fillId="4" fontId="4" numFmtId="2" xfId="0">
      <alignment horizontal="center" vertical="center"/>
    </xf>
    <xf applyBorder="1" applyFill="1" applyFont="1" borderId="0" fillId="2" fontId="3" numFmtId="0" xfId="0"/>
    <xf applyAlignment="1" applyBorder="1" applyFont="1" borderId="4" fillId="0" fontId="3" numFmtId="0" xfId="0">
      <alignment horizontal="left" vertical="center"/>
    </xf>
    <xf applyAlignment="1" applyBorder="1" applyFont="1" borderId="4" fillId="0" fontId="3" numFmtId="0" xfId="0">
      <alignment horizontal="center"/>
    </xf>
    <xf applyAlignment="1" applyBorder="1" applyFont="1" applyNumberFormat="1" borderId="4" fillId="0" fontId="3" numFmtId="14" xfId="0">
      <alignment horizontal="center" vertical="center"/>
    </xf>
    <xf applyAlignment="1" applyBorder="1" applyFont="1" borderId="4" fillId="0" fontId="3" numFmtId="0" xfId="0">
      <alignment horizontal="left"/>
    </xf>
    <xf applyAlignment="1" applyBorder="1" applyFont="1" applyNumberFormat="1" borderId="4" fillId="0" fontId="3" numFmtId="14" xfId="0">
      <alignment horizontal="center"/>
    </xf>
    <xf applyAlignment="1" applyBorder="1" applyFont="1" applyNumberFormat="1" borderId="4" fillId="0" fontId="3" numFmtId="4" xfId="0">
      <alignment horizontal="center" vertical="center"/>
    </xf>
    <xf applyAlignment="1" applyBorder="1" applyFill="1" applyFont="1" applyNumberFormat="1" applyProtection="1" borderId="4" fillId="2" fontId="5" numFmtId="4" xfId="0">
      <alignment horizontal="center" vertical="center"/>
      <protection locked="0"/>
    </xf>
    <xf applyAlignment="1" applyBorder="1" applyFill="1" applyFont="1" applyNumberFormat="1" borderId="4" fillId="3" fontId="5" numFmtId="4" xfId="0">
      <alignment horizontal="center" vertical="center"/>
    </xf>
    <xf applyAlignment="1" applyBorder="1" applyFill="1" applyFont="1" borderId="4" fillId="3" fontId="9" numFmtId="0" xfId="0">
      <alignment horizontal="center" vertical="center" wrapText="1"/>
    </xf>
    <xf applyAlignment="1" applyBorder="1" applyFill="1" applyFont="1" borderId="9" fillId="3" fontId="9" numFmtId="0" xfId="0">
      <alignment horizontal="center" vertical="center" wrapText="1"/>
    </xf>
    <xf applyAlignment="1" applyBorder="1" applyFill="1" applyFont="1" applyNumberFormat="1" borderId="10" fillId="3" fontId="9" numFmtId="49" xfId="0">
      <alignment horizontal="center" vertical="center" wrapText="1"/>
    </xf>
    <xf applyAlignment="1" applyBorder="1" applyFill="1" applyFont="1" applyNumberFormat="1" borderId="4" fillId="3" fontId="9" numFmtId="49" xfId="0">
      <alignment horizontal="center" vertical="center" wrapText="1"/>
    </xf>
    <xf applyAlignment="1" applyBorder="1" applyFill="1" applyFont="1" borderId="4" fillId="4" fontId="9" numFmtId="0" xfId="0">
      <alignment horizontal="center" vertical="center" wrapText="1"/>
    </xf>
    <xf applyAlignment="1" applyBorder="1" applyFont="1" applyNumberFormat="1" borderId="4" fillId="0" fontId="3" numFmtId="2" xfId="0">
      <alignment horizontal="center"/>
    </xf>
    <xf applyAlignment="1" applyBorder="1" applyFill="1" applyFont="1" borderId="4" fillId="4" fontId="9" numFmtId="0" xfId="0">
      <alignment horizontal="center" vertical="center" wrapText="1"/>
    </xf>
    <xf applyAlignment="1" applyBorder="1" applyFill="1" applyFont="1" borderId="4" fillId="4" fontId="4" numFmtId="0" xfId="0">
      <alignment horizontal="center" vertical="center" wrapText="1"/>
    </xf>
    <xf applyAlignment="1" applyBorder="1" applyFill="1" applyFont="1" borderId="9" fillId="4" fontId="4" numFmtId="0" xfId="0">
      <alignment horizontal="center" vertical="center" wrapText="1"/>
    </xf>
    <xf applyAlignment="1" applyBorder="1" applyFill="1" applyFont="1" borderId="10" fillId="4" fontId="4" numFmtId="44" xfId="4">
      <alignment horizontal="center" vertical="center"/>
    </xf>
    <xf applyAlignment="1" applyBorder="1" applyFill="1" applyFont="1" applyNumberFormat="1" applyProtection="1" borderId="4" fillId="3" fontId="7" numFmtId="49" xfId="0">
      <alignment horizontal="center" vertical="center"/>
      <protection locked="0"/>
    </xf>
    <xf applyAlignment="1" applyBorder="1" applyFill="1" applyFont="1" borderId="4" fillId="3" fontId="4" numFmtId="0" xfId="0">
      <alignment vertical="center" wrapText="1"/>
    </xf>
    <xf applyAlignment="1" applyBorder="1" applyFill="1" applyFont="1" borderId="9" fillId="2" fontId="4" numFmtId="0" xfId="0">
      <alignment horizontal="left" vertical="center"/>
    </xf>
    <xf applyAlignment="1" applyBorder="1" applyFill="1" applyFont="1" borderId="1" fillId="2" fontId="4" numFmtId="0" xfId="0">
      <alignment horizontal="left" vertical="center"/>
    </xf>
    <xf applyAlignment="1" applyBorder="1" applyFill="1" applyFont="1" borderId="10" fillId="2" fontId="4" numFmtId="0" xfId="0">
      <alignment horizontal="left" vertical="center"/>
    </xf>
    <xf applyAlignment="1" applyBorder="1" applyFont="1" applyNumberFormat="1" borderId="4" fillId="0" fontId="0" numFmtId="165" xfId="4">
      <alignment vertical="center"/>
    </xf>
    <xf applyAlignment="1" applyBorder="1" applyFill="1" applyFont="1" borderId="4" fillId="3" fontId="9" numFmtId="0" xfId="0">
      <alignment vertical="center" wrapText="1"/>
    </xf>
    <xf applyAlignment="1" applyBorder="1" applyFill="1" applyFont="1" applyNumberFormat="1" borderId="4" fillId="5" fontId="9" numFmtId="164" xfId="0">
      <alignment horizontal="center" vertical="center" wrapText="1"/>
    </xf>
    <xf applyAlignment="1" applyBorder="1" applyFill="1" applyFont="1" borderId="4" fillId="5" fontId="9" numFmtId="0" xfId="0">
      <alignment horizontal="center" vertical="center" wrapText="1"/>
    </xf>
    <xf applyAlignment="1" applyBorder="1" applyFill="1" applyFont="1" borderId="4" fillId="5" fontId="3" numFmtId="0" xfId="0">
      <alignment horizontal="center" vertical="center"/>
    </xf>
    <xf applyAlignment="1" applyBorder="1" applyFill="1" applyFont="1" applyNumberFormat="1" borderId="4" fillId="5" fontId="3" numFmtId="4" xfId="0">
      <alignment horizontal="center" vertical="center"/>
    </xf>
    <xf applyAlignment="1" applyBorder="1" applyFill="1" applyFont="1" applyNumberFormat="1" borderId="4" fillId="5" fontId="3" numFmtId="2" xfId="0">
      <alignment horizontal="center"/>
    </xf>
    <xf applyAlignment="1" applyBorder="1" applyFill="1" applyFont="1" applyNumberFormat="1" borderId="4" fillId="5" fontId="9" numFmtId="49" xfId="0">
      <alignment horizontal="center" vertical="center" wrapText="1"/>
    </xf>
    <xf applyAlignment="1" applyBorder="1" applyFill="1" applyFont="1" borderId="4" fillId="5" fontId="3" numFmtId="44" xfId="4">
      <alignment horizontal="center" vertical="center"/>
    </xf>
    <xf applyAlignment="1" applyBorder="1" applyFill="1" applyFont="1" borderId="17" fillId="5" fontId="16" numFmtId="0" xfId="0">
      <alignment horizontal="center" vertical="center" wrapText="1"/>
    </xf>
    <xf applyAlignment="1" applyBorder="1" applyFill="1" applyFont="1" applyNumberFormat="1" borderId="4" fillId="5" fontId="0" numFmtId="165" xfId="4">
      <alignment vertical="center"/>
    </xf>
    <xf applyAlignment="1" applyBorder="1" applyFill="1" applyFont="1" borderId="4" fillId="2" fontId="4" numFmtId="0" xfId="0">
      <alignment horizontal="left" vertical="center"/>
    </xf>
    <xf applyAlignment="1" applyBorder="1" applyFill="1" applyFont="1" borderId="5" fillId="2" fontId="4" numFmtId="0" xfId="0">
      <alignment horizontal="center"/>
    </xf>
    <xf applyAlignment="1" applyBorder="1" applyFill="1" applyFont="1" borderId="0" fillId="2" fontId="4" numFmtId="0" xfId="0">
      <alignment horizontal="center"/>
    </xf>
    <xf applyAlignment="1" applyBorder="1" applyFill="1" applyFont="1" borderId="4" fillId="3" fontId="4" numFmtId="0" xfId="0">
      <alignment horizontal="left" vertical="center" wrapText="1"/>
    </xf>
    <xf applyAlignment="1" applyBorder="1" applyFill="1" applyFont="1" applyNumberFormat="1" borderId="4" fillId="5" fontId="9" numFmtId="165" xfId="0">
      <alignment horizontal="center" vertical="center"/>
    </xf>
    <xf applyAlignment="1" applyBorder="1" applyFill="1" applyFont="1" borderId="9" fillId="5" fontId="9" numFmtId="0" xfId="0">
      <alignment horizontal="center" vertical="center"/>
    </xf>
    <xf applyAlignment="1" applyBorder="1" applyFill="1" applyFont="1" borderId="1" fillId="5" fontId="9" numFmtId="0" xfId="0">
      <alignment horizontal="center" vertical="center"/>
    </xf>
    <xf applyAlignment="1" applyBorder="1" applyFill="1" applyFont="1" borderId="10" fillId="5" fontId="9" numFmtId="0" xfId="0">
      <alignment horizontal="center" vertical="center"/>
    </xf>
    <xf applyAlignment="1" applyBorder="1" applyFill="1" applyFont="1" borderId="14" fillId="5" fontId="9" numFmtId="0" xfId="0">
      <alignment horizontal="center" vertical="center" wrapText="1"/>
    </xf>
    <xf applyAlignment="1" applyBorder="1" applyFill="1" applyFont="1" borderId="15" fillId="5" fontId="9" numFmtId="0" xfId="0">
      <alignment horizontal="center" vertical="center" wrapText="1"/>
    </xf>
    <xf applyAlignment="1" applyBorder="1" applyFill="1" applyFont="1" borderId="16" fillId="5" fontId="9" numFmtId="0" xfId="0">
      <alignment horizontal="center" vertical="center" wrapText="1"/>
    </xf>
    <xf applyAlignment="1" applyBorder="1" applyFill="1" applyFont="1" borderId="4" fillId="3" fontId="4" numFmtId="0" xfId="0">
      <alignment horizontal="left" vertical="center"/>
    </xf>
    <xf applyAlignment="1" applyBorder="1" applyFill="1" applyFont="1" borderId="4" fillId="3" fontId="4" numFmtId="0" xfId="0">
      <alignment vertical="center" wrapText="1"/>
    </xf>
    <xf applyAlignment="1" applyBorder="1" applyFill="1" applyFont="1" borderId="2" fillId="5" fontId="9" numFmtId="0" xfId="0">
      <alignment horizontal="center" vertical="center" wrapText="1"/>
    </xf>
    <xf applyAlignment="1" applyBorder="1" applyFill="1" applyFont="1" borderId="3" fillId="5" fontId="9" numFmtId="0" xfId="0">
      <alignment horizontal="center" vertical="center" wrapText="1"/>
    </xf>
    <xf applyAlignment="1" applyBorder="1" applyFill="1" applyFont="1" borderId="5" fillId="5" fontId="9" numFmtId="0" xfId="0">
      <alignment horizontal="center" vertical="center" wrapText="1"/>
    </xf>
    <xf applyAlignment="1" applyBorder="1" applyFill="1" applyFont="1" borderId="6" fillId="5" fontId="9" numFmtId="0" xfId="0">
      <alignment horizontal="center" vertical="center" wrapText="1"/>
    </xf>
    <xf applyAlignment="1" applyBorder="1" applyFill="1" applyFont="1" borderId="7" fillId="5" fontId="9" numFmtId="0" xfId="0">
      <alignment horizontal="center" vertical="center" wrapText="1"/>
    </xf>
    <xf applyAlignment="1" applyBorder="1" applyFill="1" applyFont="1" borderId="8" fillId="5" fontId="9" numFmtId="0" xfId="0">
      <alignment horizontal="center" vertical="center" wrapText="1"/>
    </xf>
    <xf applyAlignment="1" applyBorder="1" applyFill="1" applyFont="1" borderId="9" fillId="2" fontId="11" numFmtId="0" xfId="0">
      <alignment horizontal="center"/>
    </xf>
    <xf applyAlignment="1" applyBorder="1" applyFill="1" applyFont="1" borderId="10" fillId="2" fontId="11" numFmtId="0" xfId="0">
      <alignment horizontal="center"/>
    </xf>
    <xf applyAlignment="1" applyBorder="1" applyFill="1" applyFont="1" borderId="18" fillId="5" fontId="9" numFmtId="0" xfId="0">
      <alignment horizontal="center" vertical="center" wrapText="1"/>
    </xf>
    <xf applyAlignment="1" applyBorder="1" applyFill="1" applyFont="1" borderId="19" fillId="5" fontId="9" numFmtId="0" xfId="0">
      <alignment horizontal="center" vertical="center" wrapText="1"/>
    </xf>
    <xf applyAlignment="1" applyBorder="1" applyFill="1" applyFont="1" borderId="20" fillId="5" fontId="9" numFmtId="0" xfId="0">
      <alignment horizontal="center" vertical="center" wrapText="1"/>
    </xf>
    <xf applyAlignment="1" applyBorder="1" applyFill="1" applyFont="1" borderId="4" fillId="3" fontId="4" numFmtId="0" xfId="0">
      <alignment horizontal="center"/>
    </xf>
    <xf applyAlignment="1" applyBorder="1" applyFill="1" applyFont="1" borderId="21" fillId="0" fontId="4" numFmtId="0" xfId="0">
      <alignment horizontal="center" vertical="center"/>
    </xf>
    <xf applyAlignment="1" applyBorder="1" applyFill="1" applyFont="1" borderId="12" fillId="5" fontId="9" numFmtId="0" xfId="0">
      <alignment horizontal="center" vertical="center" wrapText="1"/>
    </xf>
    <xf applyAlignment="1" applyBorder="1" applyFill="1" applyFont="1" borderId="0" fillId="5" fontId="9" numFmtId="0" xfId="0">
      <alignment horizontal="center" vertical="center" wrapText="1"/>
    </xf>
    <xf applyAlignment="1" applyBorder="1" applyFill="1" applyFont="1" borderId="13" fillId="5" fontId="9" numFmtId="0" xfId="0">
      <alignment horizontal="center" vertical="center" wrapText="1"/>
    </xf>
    <xf applyAlignment="1" applyBorder="1" applyFill="1" applyFont="1" applyNumberFormat="1" borderId="4" fillId="3" fontId="4" numFmtId="49" xfId="0">
      <alignment horizontal="center" vertical="center"/>
    </xf>
    <xf applyAlignment="1" applyBorder="1" applyFill="1" applyFont="1" borderId="10" fillId="3" fontId="9" numFmtId="0" xfId="0">
      <alignment horizontal="center" vertical="center"/>
    </xf>
    <xf applyAlignment="1" applyBorder="1" applyFill="1" applyFont="1" borderId="4" fillId="3" fontId="9" numFmtId="0" xfId="0">
      <alignment horizontal="center" vertical="center"/>
    </xf>
    <xf applyAlignment="1" applyBorder="1" applyFill="1" applyFont="1" borderId="4" fillId="5" fontId="9" numFmtId="0" xfId="0">
      <alignment horizontal="center" vertical="center"/>
    </xf>
    <xf applyAlignment="1" applyBorder="1" applyFill="1" applyFont="1" borderId="4" fillId="3" fontId="4" numFmtId="0" xfId="0">
      <alignment horizontal="center" vertical="center"/>
    </xf>
    <xf applyAlignment="1" applyBorder="1" applyFill="1" applyFont="1" borderId="9" fillId="3" fontId="4" numFmtId="0" xfId="0">
      <alignment horizontal="center" vertical="center"/>
    </xf>
    <xf applyAlignment="1" applyBorder="1" applyFill="1" applyFont="1" borderId="9" fillId="2" fontId="4" numFmtId="0" xfId="0">
      <alignment horizontal="left" vertical="center"/>
    </xf>
    <xf applyAlignment="1" applyBorder="1" applyFill="1" applyFont="1" borderId="1" fillId="2" fontId="4" numFmtId="0" xfId="0">
      <alignment horizontal="left" vertical="center"/>
    </xf>
    <xf applyAlignment="1" applyBorder="1" applyFill="1" applyFont="1" borderId="10" fillId="2" fontId="4" numFmtId="0" xfId="0">
      <alignment horizontal="left" vertical="center"/>
    </xf>
    <xf applyAlignment="1" applyBorder="1" applyFill="1" applyFont="1" applyNumberFormat="1" borderId="9" fillId="3" fontId="9" numFmtId="2" xfId="0">
      <alignment horizontal="left" vertical="center" wrapText="1"/>
    </xf>
    <xf applyAlignment="1" applyBorder="1" applyFill="1" applyFont="1" applyNumberFormat="1" borderId="10" fillId="3" fontId="9" numFmtId="2" xfId="0">
      <alignment horizontal="left" vertical="center" wrapText="1"/>
    </xf>
    <xf applyAlignment="1" applyBorder="1" applyFill="1" applyFont="1" borderId="9" fillId="3" fontId="9" numFmtId="0" xfId="0">
      <alignment horizontal="left" vertical="center"/>
    </xf>
    <xf applyAlignment="1" applyBorder="1" applyFill="1" applyFont="1" borderId="10" fillId="3" fontId="9" numFmtId="0" xfId="0">
      <alignment horizontal="left" vertical="center"/>
    </xf>
    <xf applyAlignment="1" applyBorder="1" applyFill="1" applyFont="1" applyNumberFormat="1" borderId="9" fillId="4" fontId="9" numFmtId="49" xfId="0">
      <alignment horizontal="center" vertical="center"/>
    </xf>
    <xf applyAlignment="1" applyBorder="1" applyFill="1" applyFont="1" borderId="10" fillId="4" fontId="15" numFmtId="0" xfId="0">
      <alignment horizontal="center" vertical="center"/>
    </xf>
    <xf applyAlignment="1" applyBorder="1" applyFill="1" applyFont="1" borderId="4" fillId="4" fontId="9" numFmtId="0" xfId="0">
      <alignment horizontal="center"/>
    </xf>
    <xf applyAlignment="1" applyBorder="1" applyFill="1" applyFont="1" borderId="4" fillId="3" fontId="9" numFmtId="0" xfId="0">
      <alignment horizontal="left" wrapText="1"/>
    </xf>
    <xf applyAlignment="1" applyBorder="1" applyFill="1" applyFont="1" borderId="9" fillId="3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ill="1" applyFont="1" borderId="10" fillId="3" fontId="4" numFmtId="0" xfId="0">
      <alignment horizontal="center" vertical="center" wrapText="1"/>
    </xf>
  </cellXfs>
  <cellStyles count="5">
    <cellStyle name="Čárka 2" xfId="3"/>
    <cellStyle builtinId="4" name="Měna" xfId="4"/>
    <cellStyle builtinId="0" name="Normální" xfId="0"/>
    <cellStyle name="Normální 2" xfId="1"/>
    <cellStyle name="Normální 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 defaultTableStyle="TableStyleMedium2"/>
  <colors>
    <mruColors>
      <color rgb="FFFFFF99"/>
      <color rgb="FFFF9D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externalLinks/externalLink1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28575</xdr:colOff>
      <xdr:row>0</xdr:row>
      <xdr:rowOff>57150</xdr:rowOff>
    </xdr:from>
    <xdr:to>
      <xdr:col>2</xdr:col>
      <xdr:colOff>397361</xdr:colOff>
      <xdr:row>0</xdr:row>
      <xdr:rowOff>826378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3674921" cy="7692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file:///C:/Users/petr.korecky/AppData/Local/Microsoft/Windows/Temporary%20Internet%20Files/Content.Outlook/BEKNRM9T/P&#345;&#237;loha_ZoR_&#269;2_Souhrnn&#225;_tabulka_jednotky_adaptabilita_varianta_1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refreshError="1" sheetId="0"/>
      <sheetData refreshError="1" sheetId="1">
        <row r="2">
          <cell r="B2" t="str">
            <v>01 "Obecné IT"</v>
          </cell>
        </row>
        <row r="3">
          <cell r="B3" t="str">
            <v>02 "Manažerské a měkké dovednosti"</v>
          </cell>
        </row>
        <row r="4">
          <cell r="B4" t="str">
            <v>03 "Jazykové kurzy"</v>
          </cell>
        </row>
        <row r="5">
          <cell r="B5" t="str">
            <v>04 "Specializované IT"</v>
          </cell>
        </row>
        <row r="6">
          <cell r="B6" t="str">
            <v>05 "Účetní, ekonomické a právní kurzy"</v>
          </cell>
        </row>
        <row r="7">
          <cell r="B7" t="str">
            <v>06 "Technické a jiné odborné vzdělání"</v>
          </cell>
        </row>
        <row r="8">
          <cell r="B8" t="str">
            <v>07 "Interní lektor"</v>
          </cell>
        </row>
      </sheetData>
      <sheetData refreshError="1"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BW354"/>
  <sheetViews>
    <sheetView tabSelected="1" workbookViewId="0" zoomScale="85" zoomScaleNormal="85">
      <selection activeCell="B29" sqref="B29"/>
    </sheetView>
  </sheetViews>
  <sheetFormatPr defaultRowHeight="14.4" x14ac:dyDescent="0.3"/>
  <cols>
    <col min="1" max="1" customWidth="true" width="29.0" collapsed="false"/>
    <col min="2" max="2" customWidth="true" width="20.6640625" collapsed="false"/>
    <col min="3" max="12" customWidth="true" width="13.33203125" collapsed="false"/>
    <col min="13" max="14" customWidth="true" width="3.33203125" collapsed="false"/>
    <col min="15" max="16" customWidth="true" width="15.6640625" collapsed="false"/>
    <col min="17" max="19" customWidth="true" width="30.6640625" collapsed="false"/>
    <col min="20" max="21" customWidth="true" width="35.6640625" collapsed="false"/>
    <col min="22" max="22" customWidth="true" width="30.6640625" collapsed="false"/>
    <col min="23" max="32" customWidth="true" width="15.6640625" collapsed="false"/>
    <col min="33" max="41" customWidth="true" width="8.6640625" collapsed="false"/>
    <col min="42" max="43" customWidth="true" width="20.6640625" collapsed="false"/>
    <col min="44" max="73" customWidth="true" width="6.6640625" collapsed="false"/>
  </cols>
  <sheetData>
    <row customFormat="1" customHeight="1" ht="69.900000000000006" r="1" s="3" spans="1:75" x14ac:dyDescent="0.3">
      <c r="A1" s="13"/>
      <c r="B1" s="13"/>
      <c r="C1" s="13"/>
      <c r="D1" s="13"/>
      <c r="E1" s="13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customFormat="1" customHeight="1" ht="19.8" r="2" s="3" spans="1:75" x14ac:dyDescent="0.3">
      <c r="A2" s="84" t="s">
        <v>130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/>
      <c r="N2"/>
      <c r="O2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</row>
    <row customFormat="1" customHeight="1" ht="20.100000000000001" r="3" s="3" spans="1:75" x14ac:dyDescent="0.3">
      <c r="A3" s="16" t="s">
        <v>12</v>
      </c>
      <c r="B3" s="59" t="s">
        <v>47</v>
      </c>
      <c r="C3" s="59"/>
      <c r="D3" s="59"/>
      <c r="E3" s="59"/>
      <c r="F3" s="59"/>
      <c r="G3" s="59"/>
      <c r="H3" s="59"/>
      <c r="I3" s="59"/>
      <c r="J3" s="59"/>
      <c r="K3" s="59"/>
      <c r="L3" s="59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customFormat="1" customHeight="1" ht="20.100000000000001" r="4" s="3" spans="1:75" x14ac:dyDescent="0.3">
      <c r="A4" s="16" t="s">
        <v>13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</row>
    <row customFormat="1" customHeight="1" ht="20.100000000000001" r="5" s="3" spans="1:75" x14ac:dyDescent="0.3">
      <c r="A5" s="16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customFormat="1" customHeight="1" ht="26.4" r="6" s="3" spans="1:75" x14ac:dyDescent="0.3">
      <c r="A6" s="44" t="s">
        <v>131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7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customFormat="1" customHeight="1" ht="31.2" r="7" s="3" spans="1:75" x14ac:dyDescent="0.3">
      <c r="A7" s="49" t="s">
        <v>129</v>
      </c>
      <c r="B7" s="94"/>
      <c r="C7" s="95"/>
      <c r="D7" s="95"/>
      <c r="E7" s="95"/>
      <c r="F7" s="95"/>
      <c r="G7" s="95"/>
      <c r="H7" s="95"/>
      <c r="I7" s="95"/>
      <c r="J7" s="95"/>
      <c r="K7" s="95"/>
      <c r="L7" s="96"/>
      <c r="M7" s="5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</row>
    <row customFormat="1" customHeight="1" ht="15" r="8" s="3" spans="1:75" x14ac:dyDescent="0.2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</row>
    <row customFormat="1" customHeight="1" ht="15" r="9" s="3" spans="1:75" x14ac:dyDescent="0.3">
      <c r="A9" s="103" t="s">
        <v>145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</row>
    <row customFormat="1" customHeight="1" ht="25.5" r="10" s="3" spans="1:75" thickBot="1" x14ac:dyDescent="0.35">
      <c r="A10" s="62" t="s">
        <v>28</v>
      </c>
      <c r="B10" s="62"/>
      <c r="C10" s="16" t="s">
        <v>147</v>
      </c>
      <c r="D10" s="17" t="s">
        <v>0</v>
      </c>
      <c r="E10" s="17" t="s">
        <v>1</v>
      </c>
      <c r="F10" s="17" t="s">
        <v>2</v>
      </c>
      <c r="G10" s="17" t="s">
        <v>3</v>
      </c>
      <c r="H10" s="17" t="s">
        <v>4</v>
      </c>
      <c r="I10" s="17" t="s">
        <v>8</v>
      </c>
      <c r="J10" s="17" t="s">
        <v>5</v>
      </c>
      <c r="K10" s="17" t="s">
        <v>6</v>
      </c>
      <c r="L10" s="17" t="s">
        <v>7</v>
      </c>
      <c r="M10"/>
      <c r="N10"/>
      <c r="P10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</row>
    <row customFormat="1" customHeight="1" ht="20.100000000000001" r="11" s="3" spans="1:75" x14ac:dyDescent="0.3">
      <c r="A11" s="70" t="s">
        <v>29</v>
      </c>
      <c r="B11" s="70"/>
      <c r="C11" s="32">
        <f>ROUNDDOWN(SUM(D11:L11),0)</f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/>
      <c r="N11"/>
      <c r="O11" s="72" t="s">
        <v>146</v>
      </c>
      <c r="P11" s="73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customFormat="1" customHeight="1" ht="20.100000000000001" r="12" s="3" spans="1:75" x14ac:dyDescent="0.3">
      <c r="A12" s="70" t="s">
        <v>30</v>
      </c>
      <c r="B12" s="70"/>
      <c r="C12" s="32">
        <f ref="C12:C17" si="0" t="shared">ROUNDDOWN(SUM(D12:L12),0)</f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/>
      <c r="N12"/>
      <c r="O12" s="74"/>
      <c r="P12" s="75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customFormat="1" customHeight="1" ht="20.100000000000001" r="13" s="3" spans="1:75" x14ac:dyDescent="0.3">
      <c r="A13" s="62" t="s">
        <v>99</v>
      </c>
      <c r="B13" s="62"/>
      <c r="C13" s="32">
        <f si="0" t="shared"/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/>
      <c r="N13"/>
      <c r="O13" s="74"/>
      <c r="P13" s="75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customFormat="1" customHeight="1" ht="20.100000000000001" r="14" s="3" spans="1:75" x14ac:dyDescent="0.3">
      <c r="A14" s="70" t="s">
        <v>45</v>
      </c>
      <c r="B14" s="70"/>
      <c r="C14" s="32">
        <f si="0" t="shared"/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/>
      <c r="N14"/>
      <c r="O14" s="74"/>
      <c r="P14" s="75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customFormat="1" customHeight="1" ht="20.100000000000001" r="15" s="3" spans="1:75" x14ac:dyDescent="0.3">
      <c r="A15" s="62" t="s">
        <v>31</v>
      </c>
      <c r="B15" s="62"/>
      <c r="C15" s="32">
        <f si="0" t="shared"/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/>
      <c r="N15"/>
      <c r="O15" s="74"/>
      <c r="P15" s="75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customFormat="1" customHeight="1" ht="20.100000000000001" r="16" s="3" spans="1:75" x14ac:dyDescent="0.3">
      <c r="A16" s="62" t="s">
        <v>32</v>
      </c>
      <c r="B16" s="62"/>
      <c r="C16" s="32">
        <f si="0" t="shared"/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/>
      <c r="N16"/>
      <c r="O16" s="74"/>
      <c r="P16" s="75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customFormat="1" customHeight="1" ht="20.100000000000001" r="17" s="3" spans="1:75" thickBot="1" x14ac:dyDescent="0.35">
      <c r="A17" s="71" t="s">
        <v>33</v>
      </c>
      <c r="B17" s="71"/>
      <c r="C17" s="32">
        <f si="0" t="shared"/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/>
      <c r="N17"/>
      <c r="O17" s="76"/>
      <c r="P17" s="77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customFormat="1" customHeight="1" ht="15" r="18" s="3" spans="1:75" x14ac:dyDescent="0.25">
      <c r="M18"/>
      <c r="N18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customFormat="1" customHeight="1" ht="15" r="19" s="3" spans="1:75" thickBot="1" x14ac:dyDescent="0.35">
      <c r="A19" s="103" t="s">
        <v>143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"/>
      <c r="N19" s="1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customFormat="1" customHeight="1" ht="23.4" r="20" s="3" spans="1:75" x14ac:dyDescent="0.3">
      <c r="A20" s="43" t="s">
        <v>100</v>
      </c>
      <c r="B20" s="43" t="s">
        <v>101</v>
      </c>
      <c r="C20" s="43" t="s">
        <v>102</v>
      </c>
      <c r="D20" s="43" t="s">
        <v>103</v>
      </c>
      <c r="E20" s="43" t="s">
        <v>104</v>
      </c>
      <c r="F20" s="43" t="s">
        <v>105</v>
      </c>
      <c r="G20" s="43" t="s">
        <v>106</v>
      </c>
      <c r="H20" s="43" t="s">
        <v>107</v>
      </c>
      <c r="I20" s="43" t="s">
        <v>108</v>
      </c>
      <c r="J20" s="43" t="s">
        <v>109</v>
      </c>
      <c r="K20" s="43" t="s">
        <v>110</v>
      </c>
      <c r="L20" s="43" t="s">
        <v>111</v>
      </c>
      <c r="M20"/>
      <c r="N20"/>
      <c r="O20" s="72" t="s">
        <v>138</v>
      </c>
      <c r="P20" s="73"/>
      <c r="Q20" s="80" t="s">
        <v>139</v>
      </c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customFormat="1" customHeight="1" ht="22.2" r="21" s="3" spans="1:75" x14ac:dyDescent="0.3">
      <c r="A21" s="9">
        <v>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/>
      <c r="N21"/>
      <c r="O21" s="74"/>
      <c r="P21" s="75"/>
      <c r="Q21" s="81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customFormat="1" customHeight="1" ht="21" r="22" s="3" spans="1:75" x14ac:dyDescent="0.3">
      <c r="A22" s="43" t="s">
        <v>112</v>
      </c>
      <c r="B22" s="43" t="s">
        <v>113</v>
      </c>
      <c r="C22" s="43" t="s">
        <v>114</v>
      </c>
      <c r="D22" s="43" t="s">
        <v>115</v>
      </c>
      <c r="E22" s="43" t="s">
        <v>116</v>
      </c>
      <c r="F22" s="43" t="s">
        <v>117</v>
      </c>
      <c r="G22" s="43" t="s">
        <v>118</v>
      </c>
      <c r="H22" s="43" t="s">
        <v>119</v>
      </c>
      <c r="I22" s="43" t="s">
        <v>120</v>
      </c>
      <c r="J22" s="43" t="s">
        <v>121</v>
      </c>
      <c r="K22" s="43" t="s">
        <v>122</v>
      </c>
      <c r="L22" s="43" t="s">
        <v>123</v>
      </c>
      <c r="M22"/>
      <c r="N22"/>
      <c r="O22" s="74"/>
      <c r="P22" s="75"/>
      <c r="Q22" s="81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customFormat="1" customHeight="1" ht="21" r="23" s="3" spans="1:75" thickBot="1" x14ac:dyDescent="0.35">
      <c r="A23" s="9">
        <v>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/>
      <c r="N23"/>
      <c r="O23" s="76"/>
      <c r="P23" s="77"/>
      <c r="Q23" s="82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customFormat="1" customHeight="1" ht="15" r="24" s="3" spans="1:75" thickBot="1" x14ac:dyDescent="0.35">
      <c r="O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customFormat="1" customHeight="1" ht="39.9" r="25" s="3" spans="1:75" x14ac:dyDescent="0.3">
      <c r="A25" s="104" t="s">
        <v>98</v>
      </c>
      <c r="B25" s="56">
        <f>(C11*Pomocný_list!C2)+('Souhrnná evidence'!C12*Pomocný_list!C5)+('Souhrnná evidence'!C13*Pomocný_list!C3)+('Souhrnná evidence'!C14*Pomocný_list!C4)+('Souhrnná evidence'!C15*Pomocný_list!C7)+('Souhrnná evidence'!C16*Pomocný_list!C6)+('Souhrnná evidence'!C17*Pomocný_list!C8)</f>
        <v>0</v>
      </c>
      <c r="C25" s="52" t="str">
        <f>IF($B$25=ROUNDDOWN(SUM(A21:L21,A23:L23)/D26*100,0),"OK","Chyba")</f>
        <v>OK</v>
      </c>
      <c r="D25" s="97" t="s">
        <v>141</v>
      </c>
      <c r="E25" s="98"/>
      <c r="F25"/>
      <c r="G25" s="72" t="s">
        <v>140</v>
      </c>
      <c r="H25" s="85"/>
      <c r="I25" s="85"/>
      <c r="J25" s="73"/>
      <c r="K25"/>
      <c r="L25"/>
      <c r="M25"/>
      <c r="N25"/>
      <c r="O25"/>
      <c r="P25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customFormat="1" customHeight="1" ht="39.9" r="26" s="3" spans="1:75" x14ac:dyDescent="0.3">
      <c r="A26" s="104" t="s">
        <v>34</v>
      </c>
      <c r="B26" s="4" t="s">
        <v>11</v>
      </c>
      <c r="C26" s="18" t="s">
        <v>9</v>
      </c>
      <c r="D26" s="78">
        <f>IF(B26="De minimis",0.85,IF(B26="Bloková výjimka (MP)",0.7,IF(B26="Bloková výjimka (SP)",0.6,IF(B26="Bloková výjimka (VP)",0.5,"NR"))))*100</f>
        <v>85</v>
      </c>
      <c r="E26" s="79"/>
      <c r="F26"/>
      <c r="G26" s="74"/>
      <c r="H26" s="86"/>
      <c r="I26" s="86"/>
      <c r="J26" s="75"/>
      <c r="K26"/>
      <c r="L26"/>
      <c r="M26"/>
      <c r="N26"/>
      <c r="O26"/>
      <c r="P26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customFormat="1" customHeight="1" ht="56.4" r="27" s="3" spans="1:75" thickBot="1" x14ac:dyDescent="0.35">
      <c r="A27" s="104" t="s">
        <v>142</v>
      </c>
      <c r="B27" s="56">
        <f>IF(B26="De minimis",B25*0.85,IF(B26="Bloková výjimka (MP)",B25*0.7,IF(B26="Bloková výjimka (SP)",B25*0.6,IF(B26="Bloková výjimka (VP)",B25*0.5))))</f>
        <v>0</v>
      </c>
      <c r="C27" s="52" t="str">
        <f>IF($B$27=SUM(A21:L21,A23:L23),"OK","Chyba")</f>
        <v>OK</v>
      </c>
      <c r="D27" s="99" t="s">
        <v>26</v>
      </c>
      <c r="E27" s="100"/>
      <c r="F27"/>
      <c r="G27" s="76"/>
      <c r="H27" s="87"/>
      <c r="I27" s="87"/>
      <c r="J27" s="77"/>
      <c r="K27"/>
      <c r="L27"/>
      <c r="M27"/>
      <c r="N27"/>
      <c r="O27"/>
      <c r="P27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</row>
    <row customFormat="1" customHeight="1" ht="49.2" r="28" s="3" spans="1:75" x14ac:dyDescent="0.3">
      <c r="A28" s="104" t="s">
        <v>132</v>
      </c>
      <c r="B28" s="48"/>
      <c r="C28" s="105" t="s">
        <v>128</v>
      </c>
      <c r="D28" s="106"/>
      <c r="E28" s="107"/>
      <c r="F28" s="1"/>
      <c r="G28"/>
      <c r="H28"/>
      <c r="I28"/>
      <c r="J28"/>
      <c r="K28" s="1"/>
      <c r="L28" s="1"/>
      <c r="M28" s="1"/>
      <c r="N28" s="1"/>
      <c r="O28" s="1"/>
      <c r="P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customHeight="1" ht="50.4" r="29" spans="1:75" thickBot="1" x14ac:dyDescent="0.35">
      <c r="A29" s="104" t="s">
        <v>133</v>
      </c>
      <c r="B29" s="58">
        <f>B27-B28</f>
        <v>0</v>
      </c>
      <c r="C29" s="1"/>
      <c r="D29" s="1"/>
      <c r="E29" s="1"/>
      <c r="R29" s="1"/>
      <c r="S29" s="1"/>
      <c r="X29" s="1"/>
      <c r="Z29" s="1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ht="53.4" r="30" spans="1:75" thickBot="1" x14ac:dyDescent="0.35">
      <c r="N30" s="7"/>
      <c r="Q30" s="57" t="s">
        <v>97</v>
      </c>
      <c r="U30" s="10" t="s">
        <v>14</v>
      </c>
      <c r="V30" s="10"/>
      <c r="W30" s="10"/>
      <c r="X30" s="10"/>
      <c r="Y30" s="10"/>
      <c r="Z30" s="10"/>
      <c r="AB30" s="10"/>
      <c r="AC30" s="10"/>
      <c r="AD30" s="10"/>
      <c r="AE30" s="22"/>
      <c r="AF30" s="34" t="s">
        <v>42</v>
      </c>
      <c r="AG30" s="17" t="s">
        <v>86</v>
      </c>
      <c r="AH30" s="17" t="s">
        <v>87</v>
      </c>
      <c r="AI30" s="17" t="s">
        <v>88</v>
      </c>
      <c r="AJ30" s="17" t="s">
        <v>89</v>
      </c>
      <c r="AK30" s="17" t="s">
        <v>90</v>
      </c>
      <c r="AL30" s="17" t="s">
        <v>91</v>
      </c>
      <c r="AM30" s="17" t="s">
        <v>92</v>
      </c>
      <c r="AN30" s="17" t="s">
        <v>93</v>
      </c>
      <c r="AO30" s="17" t="s">
        <v>94</v>
      </c>
      <c r="AP30" s="35" t="s">
        <v>40</v>
      </c>
      <c r="AQ30" s="36" t="s">
        <v>41</v>
      </c>
    </row>
    <row ht="15" r="31" spans="1:75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Z31" s="2"/>
      <c r="AA31" s="2"/>
      <c r="AB31" s="2"/>
      <c r="AC31" s="2"/>
      <c r="AD31" s="2"/>
      <c r="AE31" s="19" t="s">
        <v>15</v>
      </c>
      <c r="AF31" s="23">
        <f>ROUNDDOWN(SUM(AG31:AO31),0)</f>
        <v>0</v>
      </c>
      <c r="AG31" s="21">
        <f ref="AG31:AO31" si="1" t="shared">SUBTOTAL(109,AG36:AG1929)</f>
        <v>0</v>
      </c>
      <c r="AH31" s="21">
        <f si="1" t="shared"/>
        <v>0</v>
      </c>
      <c r="AI31" s="21">
        <f si="1" t="shared"/>
        <v>0</v>
      </c>
      <c r="AJ31" s="21">
        <f si="1" t="shared"/>
        <v>0</v>
      </c>
      <c r="AK31" s="21">
        <f si="1" t="shared"/>
        <v>0</v>
      </c>
      <c r="AL31" s="21">
        <f si="1" t="shared"/>
        <v>0</v>
      </c>
      <c r="AM31" s="21">
        <f si="1" t="shared"/>
        <v>0</v>
      </c>
      <c r="AN31" s="21">
        <f si="1" t="shared"/>
        <v>0</v>
      </c>
      <c r="AO31" s="21">
        <f si="1" t="shared"/>
        <v>0</v>
      </c>
      <c r="AP31" s="42">
        <f>SUBTOTAL(9,AP36:AP354)</f>
        <v>0</v>
      </c>
      <c r="AQ31" s="42">
        <f>SUBTOTAL(9,AQ36:AQ354)</f>
        <v>0</v>
      </c>
      <c r="BV31" s="15"/>
    </row>
    <row ht="15" r="32" spans="1:75" x14ac:dyDescent="0.25">
      <c r="N32" s="2"/>
      <c r="O32" s="2"/>
      <c r="P32" s="2"/>
      <c r="Q32" s="2"/>
      <c r="R32" s="2"/>
      <c r="S32" s="2"/>
      <c r="T32" s="2"/>
      <c r="U32" s="2"/>
      <c r="W32" s="2"/>
      <c r="X32" s="2"/>
      <c r="Y32" s="2"/>
      <c r="Z32" s="2"/>
      <c r="AB32" s="2"/>
      <c r="AC32" s="2"/>
      <c r="AD32" s="2"/>
      <c r="AE32" s="11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5"/>
    </row>
    <row r="33" spans="4:73" x14ac:dyDescent="0.3">
      <c r="N33" s="2"/>
      <c r="O33" s="64" t="s">
        <v>134</v>
      </c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G33" s="64" t="s">
        <v>43</v>
      </c>
      <c r="AH33" s="65"/>
      <c r="AI33" s="65"/>
      <c r="AJ33" s="65"/>
      <c r="AK33" s="65"/>
      <c r="AL33" s="65"/>
      <c r="AM33" s="65"/>
      <c r="AN33" s="65"/>
      <c r="AO33" s="66"/>
      <c r="AQ33" s="12"/>
      <c r="AR33" s="64" t="s">
        <v>135</v>
      </c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6"/>
    </row>
    <row ht="15" r="34" spans="4:73" thickBot="1" x14ac:dyDescent="0.35">
      <c r="O34" s="88" t="s">
        <v>48</v>
      </c>
      <c r="P34" s="88"/>
      <c r="Q34" s="88"/>
      <c r="R34" s="101" t="s">
        <v>96</v>
      </c>
      <c r="S34" s="102"/>
      <c r="T34" s="92" t="s">
        <v>16</v>
      </c>
      <c r="U34" s="92"/>
      <c r="V34" s="92"/>
      <c r="W34" s="92"/>
      <c r="X34" s="92"/>
      <c r="Y34" s="92"/>
      <c r="Z34" s="92"/>
      <c r="AA34" s="92"/>
      <c r="AB34" s="92"/>
      <c r="AC34" s="93"/>
      <c r="AD34" s="91" t="s">
        <v>53</v>
      </c>
      <c r="AE34" s="91"/>
      <c r="AF34" s="91"/>
      <c r="AG34" s="89" t="s">
        <v>44</v>
      </c>
      <c r="AH34" s="90"/>
      <c r="AI34" s="90"/>
      <c r="AJ34" s="90"/>
      <c r="AK34" s="90"/>
      <c r="AL34" s="90"/>
      <c r="AM34" s="90"/>
      <c r="AN34" s="90"/>
      <c r="AO34" s="90"/>
      <c r="AP34" s="63" t="s">
        <v>53</v>
      </c>
      <c r="AQ34" s="63"/>
      <c r="AR34" s="83" t="s">
        <v>144</v>
      </c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</row>
    <row ht="66.599999999999994" r="35" spans="4:73" thickBot="1" x14ac:dyDescent="0.35">
      <c r="D35" s="67" t="s">
        <v>95</v>
      </c>
      <c r="E35" s="68"/>
      <c r="F35" s="68"/>
      <c r="G35" s="68"/>
      <c r="H35" s="68"/>
      <c r="I35" s="68"/>
      <c r="J35" s="68"/>
      <c r="K35" s="69"/>
      <c r="O35" s="17" t="s">
        <v>35</v>
      </c>
      <c r="P35" s="17" t="s">
        <v>36</v>
      </c>
      <c r="Q35" s="33" t="s">
        <v>37</v>
      </c>
      <c r="R35" s="37" t="s">
        <v>39</v>
      </c>
      <c r="S35" s="37" t="s">
        <v>38</v>
      </c>
      <c r="T35" s="17" t="s">
        <v>10</v>
      </c>
      <c r="U35" s="17" t="s">
        <v>17</v>
      </c>
      <c r="V35" s="17" t="s">
        <v>21</v>
      </c>
      <c r="W35" s="39" t="s">
        <v>50</v>
      </c>
      <c r="X35" s="39" t="s">
        <v>49</v>
      </c>
      <c r="Y35" s="51" t="s">
        <v>127</v>
      </c>
      <c r="Z35" s="39" t="s">
        <v>51</v>
      </c>
      <c r="AA35" s="40" t="s">
        <v>18</v>
      </c>
      <c r="AB35" s="40" t="s">
        <v>19</v>
      </c>
      <c r="AC35" s="41" t="s">
        <v>20</v>
      </c>
      <c r="AD35" s="51" t="s">
        <v>52</v>
      </c>
      <c r="AE35" s="50" t="s">
        <v>54</v>
      </c>
      <c r="AF35" s="51" t="s">
        <v>55</v>
      </c>
      <c r="AG35" s="20" t="s">
        <v>86</v>
      </c>
      <c r="AH35" s="20" t="s">
        <v>87</v>
      </c>
      <c r="AI35" s="20" t="s">
        <v>88</v>
      </c>
      <c r="AJ35" s="20" t="s">
        <v>89</v>
      </c>
      <c r="AK35" s="20" t="s">
        <v>90</v>
      </c>
      <c r="AL35" s="20" t="s">
        <v>91</v>
      </c>
      <c r="AM35" s="20" t="s">
        <v>92</v>
      </c>
      <c r="AN35" s="20" t="s">
        <v>93</v>
      </c>
      <c r="AO35" s="20" t="s">
        <v>94</v>
      </c>
      <c r="AP35" s="55" t="s">
        <v>137</v>
      </c>
      <c r="AQ35" s="55" t="s">
        <v>136</v>
      </c>
      <c r="AR35" s="17" t="s">
        <v>56</v>
      </c>
      <c r="AS35" s="17" t="s">
        <v>57</v>
      </c>
      <c r="AT35" s="17" t="s">
        <v>58</v>
      </c>
      <c r="AU35" s="17" t="s">
        <v>59</v>
      </c>
      <c r="AV35" s="17" t="s">
        <v>60</v>
      </c>
      <c r="AW35" s="17" t="s">
        <v>61</v>
      </c>
      <c r="AX35" s="17" t="s">
        <v>62</v>
      </c>
      <c r="AY35" s="17" t="s">
        <v>63</v>
      </c>
      <c r="AZ35" s="17" t="s">
        <v>64</v>
      </c>
      <c r="BA35" s="17" t="s">
        <v>65</v>
      </c>
      <c r="BB35" s="17" t="s">
        <v>66</v>
      </c>
      <c r="BC35" s="17" t="s">
        <v>67</v>
      </c>
      <c r="BD35" s="17" t="s">
        <v>68</v>
      </c>
      <c r="BE35" s="17" t="s">
        <v>69</v>
      </c>
      <c r="BF35" s="17" t="s">
        <v>70</v>
      </c>
      <c r="BG35" s="17" t="s">
        <v>71</v>
      </c>
      <c r="BH35" s="17" t="s">
        <v>72</v>
      </c>
      <c r="BI35" s="17" t="s">
        <v>73</v>
      </c>
      <c r="BJ35" s="17" t="s">
        <v>74</v>
      </c>
      <c r="BK35" s="17" t="s">
        <v>75</v>
      </c>
      <c r="BL35" s="17" t="s">
        <v>76</v>
      </c>
      <c r="BM35" s="17" t="s">
        <v>77</v>
      </c>
      <c r="BN35" s="17" t="s">
        <v>78</v>
      </c>
      <c r="BO35" s="17" t="s">
        <v>79</v>
      </c>
      <c r="BP35" s="17" t="s">
        <v>80</v>
      </c>
      <c r="BQ35" s="17" t="s">
        <v>81</v>
      </c>
      <c r="BR35" s="17" t="s">
        <v>82</v>
      </c>
      <c r="BS35" s="17" t="s">
        <v>83</v>
      </c>
      <c r="BT35" s="17" t="s">
        <v>84</v>
      </c>
      <c r="BU35" s="17" t="s">
        <v>85</v>
      </c>
    </row>
    <row r="36" spans="4:73" x14ac:dyDescent="0.3">
      <c r="O36" s="25"/>
      <c r="P36" s="25"/>
      <c r="Q36" s="25"/>
      <c r="R36" s="25"/>
      <c r="S36" s="25"/>
      <c r="T36" s="25"/>
      <c r="U36" s="25"/>
      <c r="V36" s="25"/>
      <c r="W36" s="38"/>
      <c r="X36" s="38"/>
      <c r="Y36" s="54">
        <f>IF(T36=Pomocný_list!$B$4,((W36/0.75)+X36),(W36)+X36*0.75)</f>
        <v>0</v>
      </c>
      <c r="Z36" s="38"/>
      <c r="AA36" s="26"/>
      <c r="AB36" s="27"/>
      <c r="AC36" s="27"/>
      <c r="AD36" s="52" t="str">
        <f>IF(AE36&gt;=Y36*0.7,"Splněna","Nesplněna")</f>
        <v>Splněna</v>
      </c>
      <c r="AE36" s="53">
        <f ref="AE36:AE99" si="2" t="shared">IF(SUM(AR36:BU36)&gt;Y36,"Překročeno",SUM(AR36:BU36))</f>
        <v>0</v>
      </c>
      <c r="AF36" s="53">
        <f>IF(SUM(AG36:AO36)&lt;=Z36,SUM(AG36:AO36),"Překročeno")</f>
        <v>0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56" t="b">
        <f>IFERROR(IF(T36=Pomocný_list!$B$2,AF36*Pomocný_list!$C$2,IF(T36=Pomocný_list!$B$3,AF36*Pomocný_list!$C$3,IF(T36=Pomocný_list!$B$4,AF36*Pomocný_list!$C$4,IF(T36=Pomocný_list!$B$5,AF36*Pomocný_list!$C$5,IF(T36=Pomocný_list!$B$6,AF36*Pomocný_list!$C$6,IF(T36=Pomocný_list!$B$7,AF36*Pomocný_list!$C$7,IF(T36=Pomocný_list!$B$8,AF36*Pomocný_list!$C$8))))))),"Chybné údaje")</f>
        <v>0</v>
      </c>
      <c r="AQ36" s="56">
        <f>IFERROR(AP36/100*$D$26,"Chybné údaje")</f>
        <v>0</v>
      </c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</row>
    <row r="37" spans="4:73" x14ac:dyDescent="0.3">
      <c r="O37" s="25"/>
      <c r="P37" s="25"/>
      <c r="Q37" s="25"/>
      <c r="R37" s="25"/>
      <c r="S37" s="25"/>
      <c r="T37" s="25"/>
      <c r="U37" s="25"/>
      <c r="V37" s="25"/>
      <c r="W37" s="38"/>
      <c r="X37" s="38"/>
      <c r="Y37" s="54">
        <f>IF(T37=Pomocný_list!$B$4,((W37/0.75)+X37),(W37)+X37*0.75)</f>
        <v>0</v>
      </c>
      <c r="Z37" s="38"/>
      <c r="AA37" s="26"/>
      <c r="AB37" s="27"/>
      <c r="AC37" s="27"/>
      <c r="AD37" s="52" t="str">
        <f ref="AD37:AD100" si="3" t="shared">IF(AE37&gt;=Y37*0.7,"Splněna","Nesplněna")</f>
        <v>Splněna</v>
      </c>
      <c r="AE37" s="53">
        <f si="2" t="shared"/>
        <v>0</v>
      </c>
      <c r="AF37" s="53">
        <f ref="AF37:AF100" si="4" t="shared">IF(SUM(AG37:AO37)&lt;=Z37,SUM(AG37:AO37),"Překročeno")</f>
        <v>0</v>
      </c>
      <c r="AG37" s="30"/>
      <c r="AH37" s="30"/>
      <c r="AI37" s="30"/>
      <c r="AJ37" s="30"/>
      <c r="AK37" s="30"/>
      <c r="AL37" s="30"/>
      <c r="AM37" s="30"/>
      <c r="AN37" s="30"/>
      <c r="AO37" s="30"/>
      <c r="AP37" s="56" t="b">
        <f>IFERROR(IF(T37=Pomocný_list!$B$2,AF37*Pomocný_list!$C$2,IF(T37=Pomocný_list!$B$3,AF37*Pomocný_list!$C$3,IF(T37=Pomocný_list!$B$4,AF37*Pomocný_list!$C$4,IF(T37=Pomocný_list!$B$5,AF37*Pomocný_list!$C$5,IF(T37=Pomocný_list!$B$6,AF37*Pomocný_list!$C$6,IF(T37=Pomocný_list!$B$7,AF37*Pomocný_list!$C$7,IF(T37=Pomocný_list!$B$8,AF37*Pomocný_list!$C$8))))))),"Chybné údaje")</f>
        <v>0</v>
      </c>
      <c r="AQ37" s="56">
        <f ref="AQ37:AQ100" si="5" t="shared">IFERROR(AP37/100*$D$26,"Chybné údaje")</f>
        <v>0</v>
      </c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</row>
    <row r="38" spans="4:73" x14ac:dyDescent="0.3">
      <c r="O38" s="25"/>
      <c r="P38" s="25"/>
      <c r="Q38" s="25"/>
      <c r="R38" s="25"/>
      <c r="S38" s="25"/>
      <c r="T38" s="25"/>
      <c r="U38" s="25"/>
      <c r="V38" s="28"/>
      <c r="W38" s="38"/>
      <c r="X38" s="38"/>
      <c r="Y38" s="54">
        <f>IF(T38=Pomocný_list!$B$4,((W38/0.75)+X38),(W38)+X38*0.75)</f>
        <v>0</v>
      </c>
      <c r="Z38" s="38"/>
      <c r="AA38" s="26"/>
      <c r="AB38" s="29"/>
      <c r="AC38" s="29"/>
      <c r="AD38" s="52" t="str">
        <f si="3" t="shared"/>
        <v>Splněna</v>
      </c>
      <c r="AE38" s="53">
        <f si="2" t="shared"/>
        <v>0</v>
      </c>
      <c r="AF38" s="53">
        <f si="4" t="shared"/>
        <v>0</v>
      </c>
      <c r="AG38" s="30"/>
      <c r="AH38" s="30"/>
      <c r="AI38" s="30"/>
      <c r="AJ38" s="30"/>
      <c r="AK38" s="30"/>
      <c r="AL38" s="30"/>
      <c r="AM38" s="30"/>
      <c r="AN38" s="30"/>
      <c r="AO38" s="30"/>
      <c r="AP38" s="56" t="b">
        <f>IFERROR(IF(T38=Pomocný_list!$B$2,AF38*Pomocný_list!$C$2,IF(T38=Pomocný_list!$B$3,AF38*Pomocný_list!$C$3,IF(T38=Pomocný_list!$B$4,AF38*Pomocný_list!$C$4,IF(T38=Pomocný_list!$B$5,AF38*Pomocný_list!$C$5,IF(T38=Pomocný_list!$B$6,AF38*Pomocný_list!$C$6,IF(T38=Pomocný_list!$B$7,AF38*Pomocný_list!$C$7,IF(T38=Pomocný_list!$B$8,AF38*Pomocný_list!$C$8))))))),"Chybné údaje")</f>
        <v>0</v>
      </c>
      <c r="AQ38" s="56">
        <f si="5" t="shared"/>
        <v>0</v>
      </c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</row>
    <row r="39" spans="4:73" x14ac:dyDescent="0.3">
      <c r="O39" s="25"/>
      <c r="P39" s="25"/>
      <c r="Q39" s="25"/>
      <c r="R39" s="25"/>
      <c r="S39" s="25"/>
      <c r="T39" s="25"/>
      <c r="U39" s="25"/>
      <c r="V39" s="25"/>
      <c r="W39" s="38"/>
      <c r="X39" s="38"/>
      <c r="Y39" s="54">
        <f>IF(T39=Pomocný_list!$B$4,((W39/0.75)+X39),(W39)+X39*0.75)</f>
        <v>0</v>
      </c>
      <c r="Z39" s="38"/>
      <c r="AA39" s="26"/>
      <c r="AB39" s="29"/>
      <c r="AC39" s="29"/>
      <c r="AD39" s="52" t="str">
        <f si="3" t="shared"/>
        <v>Splněna</v>
      </c>
      <c r="AE39" s="53">
        <f si="2" t="shared"/>
        <v>0</v>
      </c>
      <c r="AF39" s="53">
        <f si="4" t="shared"/>
        <v>0</v>
      </c>
      <c r="AG39" s="30"/>
      <c r="AH39" s="30"/>
      <c r="AI39" s="30"/>
      <c r="AJ39" s="30"/>
      <c r="AK39" s="30"/>
      <c r="AL39" s="30"/>
      <c r="AM39" s="30"/>
      <c r="AN39" s="30"/>
      <c r="AO39" s="30"/>
      <c r="AP39" s="56" t="b">
        <f>IFERROR(IF(T39=Pomocný_list!$B$2,AF39*Pomocný_list!$C$2,IF(T39=Pomocný_list!$B$3,AF39*Pomocný_list!$C$3,IF(T39=Pomocný_list!$B$4,AF39*Pomocný_list!$C$4,IF(T39=Pomocný_list!$B$5,AF39*Pomocný_list!$C$5,IF(T39=Pomocný_list!$B$6,AF39*Pomocný_list!$C$6,IF(T39=Pomocný_list!$B$7,AF39*Pomocný_list!$C$7,IF(T39=Pomocný_list!$B$8,AF39*Pomocný_list!$C$8))))))),"Chybné údaje")</f>
        <v>0</v>
      </c>
      <c r="AQ39" s="56">
        <f si="5" t="shared"/>
        <v>0</v>
      </c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</row>
    <row r="40" spans="4:73" x14ac:dyDescent="0.3">
      <c r="O40" s="25"/>
      <c r="P40" s="25"/>
      <c r="Q40" s="25"/>
      <c r="R40" s="25"/>
      <c r="S40" s="25"/>
      <c r="T40" s="25"/>
      <c r="U40" s="25"/>
      <c r="V40" s="25"/>
      <c r="W40" s="38"/>
      <c r="X40" s="38"/>
      <c r="Y40" s="54">
        <f>IF(T40=Pomocný_list!$B$4,((W40/0.75)+X40),(W40)+X40*0.75)</f>
        <v>0</v>
      </c>
      <c r="Z40" s="38"/>
      <c r="AA40" s="26"/>
      <c r="AB40" s="29"/>
      <c r="AC40" s="29"/>
      <c r="AD40" s="52" t="str">
        <f si="3" t="shared"/>
        <v>Splněna</v>
      </c>
      <c r="AE40" s="53">
        <f si="2" t="shared"/>
        <v>0</v>
      </c>
      <c r="AF40" s="53">
        <f si="4" t="shared"/>
        <v>0</v>
      </c>
      <c r="AG40" s="30"/>
      <c r="AH40" s="30"/>
      <c r="AI40" s="30"/>
      <c r="AJ40" s="30"/>
      <c r="AK40" s="30"/>
      <c r="AL40" s="30"/>
      <c r="AM40" s="30"/>
      <c r="AN40" s="30"/>
      <c r="AO40" s="30"/>
      <c r="AP40" s="56" t="b">
        <f>IFERROR(IF(T40=Pomocný_list!$B$2,AF40*Pomocný_list!$C$2,IF(T40=Pomocný_list!$B$3,AF40*Pomocný_list!$C$3,IF(T40=Pomocný_list!$B$4,AF40*Pomocný_list!$C$4,IF(T40=Pomocný_list!$B$5,AF40*Pomocný_list!$C$5,IF(T40=Pomocný_list!$B$6,AF40*Pomocný_list!$C$6,IF(T40=Pomocný_list!$B$7,AF40*Pomocný_list!$C$7,IF(T40=Pomocný_list!$B$8,AF40*Pomocný_list!$C$8))))))),"Chybné údaje")</f>
        <v>0</v>
      </c>
      <c r="AQ40" s="56">
        <f si="5" t="shared"/>
        <v>0</v>
      </c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</row>
    <row r="41" spans="4:73" x14ac:dyDescent="0.3">
      <c r="O41" s="25"/>
      <c r="P41" s="25"/>
      <c r="Q41" s="25"/>
      <c r="R41" s="25"/>
      <c r="S41" s="25"/>
      <c r="T41" s="25"/>
      <c r="U41" s="25"/>
      <c r="V41" s="25"/>
      <c r="W41" s="38"/>
      <c r="X41" s="38"/>
      <c r="Y41" s="54">
        <f>IF(T41=Pomocný_list!$B$4,((W41/0.75)+X41),(W41)+X41*0.75)</f>
        <v>0</v>
      </c>
      <c r="Z41" s="38"/>
      <c r="AA41" s="26"/>
      <c r="AB41" s="29"/>
      <c r="AC41" s="29"/>
      <c r="AD41" s="52" t="str">
        <f si="3" t="shared"/>
        <v>Splněna</v>
      </c>
      <c r="AE41" s="53">
        <f si="2" t="shared"/>
        <v>0</v>
      </c>
      <c r="AF41" s="53">
        <f si="4" t="shared"/>
        <v>0</v>
      </c>
      <c r="AG41" s="30"/>
      <c r="AH41" s="30"/>
      <c r="AI41" s="30"/>
      <c r="AJ41" s="30"/>
      <c r="AK41" s="30"/>
      <c r="AL41" s="30"/>
      <c r="AM41" s="30"/>
      <c r="AN41" s="30"/>
      <c r="AO41" s="30"/>
      <c r="AP41" s="56" t="b">
        <f>IFERROR(IF(T41=Pomocný_list!$B$2,AF41*Pomocný_list!$C$2,IF(T41=Pomocný_list!$B$3,AF41*Pomocný_list!$C$3,IF(T41=Pomocný_list!$B$4,AF41*Pomocný_list!$C$4,IF(T41=Pomocný_list!$B$5,AF41*Pomocný_list!$C$5,IF(T41=Pomocný_list!$B$6,AF41*Pomocný_list!$C$6,IF(T41=Pomocný_list!$B$7,AF41*Pomocný_list!$C$7,IF(T41=Pomocný_list!$B$8,AF41*Pomocný_list!$C$8))))))),"Chybné údaje")</f>
        <v>0</v>
      </c>
      <c r="AQ41" s="56">
        <f si="5" t="shared"/>
        <v>0</v>
      </c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</row>
    <row r="42" spans="4:73" x14ac:dyDescent="0.3">
      <c r="O42" s="25"/>
      <c r="P42" s="25"/>
      <c r="Q42" s="25"/>
      <c r="R42" s="25"/>
      <c r="S42" s="25"/>
      <c r="T42" s="25"/>
      <c r="U42" s="25"/>
      <c r="V42" s="28"/>
      <c r="W42" s="38"/>
      <c r="X42" s="38"/>
      <c r="Y42" s="54">
        <f>IF(T42=Pomocný_list!$B$4,((W42/0.75)+X42),(W42)+X42*0.75)</f>
        <v>0</v>
      </c>
      <c r="Z42" s="38"/>
      <c r="AA42" s="26"/>
      <c r="AB42" s="29"/>
      <c r="AC42" s="29"/>
      <c r="AD42" s="52" t="str">
        <f si="3" t="shared"/>
        <v>Splněna</v>
      </c>
      <c r="AE42" s="53">
        <f si="2" t="shared"/>
        <v>0</v>
      </c>
      <c r="AF42" s="53">
        <f si="4" t="shared"/>
        <v>0</v>
      </c>
      <c r="AG42" s="30"/>
      <c r="AH42" s="30"/>
      <c r="AI42" s="30"/>
      <c r="AJ42" s="30"/>
      <c r="AK42" s="30"/>
      <c r="AL42" s="30"/>
      <c r="AM42" s="30"/>
      <c r="AN42" s="30"/>
      <c r="AO42" s="30"/>
      <c r="AP42" s="56" t="b">
        <f>IFERROR(IF(T42=Pomocný_list!$B$2,AF42*Pomocný_list!$C$2,IF(T42=Pomocný_list!$B$3,AF42*Pomocný_list!$C$3,IF(T42=Pomocný_list!$B$4,AF42*Pomocný_list!$C$4,IF(T42=Pomocný_list!$B$5,AF42*Pomocný_list!$C$5,IF(T42=Pomocný_list!$B$6,AF42*Pomocný_list!$C$6,IF(T42=Pomocný_list!$B$7,AF42*Pomocný_list!$C$7,IF(T42=Pomocný_list!$B$8,AF42*Pomocný_list!$C$8))))))),"Chybné údaje")</f>
        <v>0</v>
      </c>
      <c r="AQ42" s="56">
        <f si="5" t="shared"/>
        <v>0</v>
      </c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</row>
    <row r="43" spans="4:73" x14ac:dyDescent="0.3">
      <c r="O43" s="25"/>
      <c r="P43" s="25"/>
      <c r="Q43" s="25"/>
      <c r="R43" s="25"/>
      <c r="S43" s="25"/>
      <c r="T43" s="25"/>
      <c r="U43" s="25"/>
      <c r="V43" s="28"/>
      <c r="W43" s="38"/>
      <c r="X43" s="38"/>
      <c r="Y43" s="54">
        <f>IF(T43=Pomocný_list!$B$4,((W43/0.75)+X43),(W43)+X43*0.75)</f>
        <v>0</v>
      </c>
      <c r="Z43" s="38"/>
      <c r="AA43" s="26"/>
      <c r="AB43" s="29"/>
      <c r="AC43" s="29"/>
      <c r="AD43" s="52" t="str">
        <f si="3" t="shared"/>
        <v>Splněna</v>
      </c>
      <c r="AE43" s="53">
        <f si="2" t="shared"/>
        <v>0</v>
      </c>
      <c r="AF43" s="53">
        <f si="4" t="shared"/>
        <v>0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56" t="b">
        <f>IFERROR(IF(T43=Pomocný_list!$B$2,AF43*Pomocný_list!$C$2,IF(T43=Pomocný_list!$B$3,AF43*Pomocný_list!$C$3,IF(T43=Pomocný_list!$B$4,AF43*Pomocný_list!$C$4,IF(T43=Pomocný_list!$B$5,AF43*Pomocný_list!$C$5,IF(T43=Pomocný_list!$B$6,AF43*Pomocný_list!$C$6,IF(T43=Pomocný_list!$B$7,AF43*Pomocný_list!$C$7,IF(T43=Pomocný_list!$B$8,AF43*Pomocný_list!$C$8))))))),"Chybné údaje")</f>
        <v>0</v>
      </c>
      <c r="AQ43" s="56">
        <f si="5" t="shared"/>
        <v>0</v>
      </c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</row>
    <row r="44" spans="4:73" x14ac:dyDescent="0.3">
      <c r="O44" s="25"/>
      <c r="P44" s="25"/>
      <c r="Q44" s="25"/>
      <c r="R44" s="25"/>
      <c r="S44" s="25"/>
      <c r="T44" s="25"/>
      <c r="U44" s="25"/>
      <c r="V44" s="28"/>
      <c r="W44" s="38"/>
      <c r="X44" s="38"/>
      <c r="Y44" s="54">
        <f>IF(T44=Pomocný_list!$B$4,((W44/0.75)+X44),(W44)+X44*0.75)</f>
        <v>0</v>
      </c>
      <c r="Z44" s="38"/>
      <c r="AA44" s="26"/>
      <c r="AB44" s="29"/>
      <c r="AC44" s="29"/>
      <c r="AD44" s="52" t="str">
        <f si="3" t="shared"/>
        <v>Splněna</v>
      </c>
      <c r="AE44" s="53">
        <f si="2" t="shared"/>
        <v>0</v>
      </c>
      <c r="AF44" s="53">
        <f si="4" t="shared"/>
        <v>0</v>
      </c>
      <c r="AG44" s="30"/>
      <c r="AH44" s="30"/>
      <c r="AI44" s="30"/>
      <c r="AJ44" s="30"/>
      <c r="AK44" s="30"/>
      <c r="AL44" s="30"/>
      <c r="AM44" s="30"/>
      <c r="AN44" s="30"/>
      <c r="AO44" s="30"/>
      <c r="AP44" s="56" t="b">
        <f>IFERROR(IF(T44=Pomocný_list!$B$2,AF44*Pomocný_list!$C$2,IF(T44=Pomocný_list!$B$3,AF44*Pomocný_list!$C$3,IF(T44=Pomocný_list!$B$4,AF44*Pomocný_list!$C$4,IF(T44=Pomocný_list!$B$5,AF44*Pomocný_list!$C$5,IF(T44=Pomocný_list!$B$6,AF44*Pomocný_list!$C$6,IF(T44=Pomocný_list!$B$7,AF44*Pomocný_list!$C$7,IF(T44=Pomocný_list!$B$8,AF44*Pomocný_list!$C$8))))))),"Chybné údaje")</f>
        <v>0</v>
      </c>
      <c r="AQ44" s="56">
        <f si="5" t="shared"/>
        <v>0</v>
      </c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</row>
    <row r="45" spans="4:73" x14ac:dyDescent="0.3">
      <c r="O45" s="25"/>
      <c r="P45" s="25"/>
      <c r="Q45" s="25"/>
      <c r="R45" s="25"/>
      <c r="S45" s="25"/>
      <c r="T45" s="25"/>
      <c r="U45" s="25"/>
      <c r="V45" s="28"/>
      <c r="W45" s="38"/>
      <c r="X45" s="38"/>
      <c r="Y45" s="54">
        <f>IF(T45=Pomocný_list!$B$4,((W45/0.75)+X45),(W45)+X45*0.75)</f>
        <v>0</v>
      </c>
      <c r="Z45" s="38"/>
      <c r="AA45" s="26"/>
      <c r="AB45" s="29"/>
      <c r="AC45" s="29"/>
      <c r="AD45" s="52" t="str">
        <f si="3" t="shared"/>
        <v>Splněna</v>
      </c>
      <c r="AE45" s="53">
        <f si="2" t="shared"/>
        <v>0</v>
      </c>
      <c r="AF45" s="53">
        <f si="4" t="shared"/>
        <v>0</v>
      </c>
      <c r="AG45" s="30"/>
      <c r="AH45" s="30"/>
      <c r="AI45" s="30"/>
      <c r="AJ45" s="30"/>
      <c r="AK45" s="30"/>
      <c r="AL45" s="30"/>
      <c r="AM45" s="30"/>
      <c r="AN45" s="30"/>
      <c r="AO45" s="30"/>
      <c r="AP45" s="56" t="b">
        <f>IFERROR(IF(T45=Pomocný_list!$B$2,AF45*Pomocný_list!$C$2,IF(T45=Pomocný_list!$B$3,AF45*Pomocný_list!$C$3,IF(T45=Pomocný_list!$B$4,AF45*Pomocný_list!$C$4,IF(T45=Pomocný_list!$B$5,AF45*Pomocný_list!$C$5,IF(T45=Pomocný_list!$B$6,AF45*Pomocný_list!$C$6,IF(T45=Pomocný_list!$B$7,AF45*Pomocný_list!$C$7,IF(T45=Pomocný_list!$B$8,AF45*Pomocný_list!$C$8))))))),"Chybné údaje")</f>
        <v>0</v>
      </c>
      <c r="AQ45" s="56">
        <f si="5" t="shared"/>
        <v>0</v>
      </c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</row>
    <row r="46" spans="4:73" x14ac:dyDescent="0.3">
      <c r="O46" s="25"/>
      <c r="P46" s="25"/>
      <c r="Q46" s="25"/>
      <c r="R46" s="25"/>
      <c r="S46" s="25"/>
      <c r="T46" s="25"/>
      <c r="U46" s="25"/>
      <c r="V46" s="28"/>
      <c r="W46" s="38"/>
      <c r="X46" s="38"/>
      <c r="Y46" s="54">
        <f>IF(T46=Pomocný_list!$B$4,((W46/0.75)+X46),(W46)+X46*0.75)</f>
        <v>0</v>
      </c>
      <c r="Z46" s="38"/>
      <c r="AA46" s="26"/>
      <c r="AB46" s="29"/>
      <c r="AC46" s="29"/>
      <c r="AD46" s="52" t="str">
        <f si="3" t="shared"/>
        <v>Splněna</v>
      </c>
      <c r="AE46" s="53">
        <f si="2" t="shared"/>
        <v>0</v>
      </c>
      <c r="AF46" s="53">
        <f si="4" t="shared"/>
        <v>0</v>
      </c>
      <c r="AG46" s="30"/>
      <c r="AH46" s="30"/>
      <c r="AI46" s="30"/>
      <c r="AJ46" s="30"/>
      <c r="AK46" s="30"/>
      <c r="AL46" s="30"/>
      <c r="AM46" s="30"/>
      <c r="AN46" s="30"/>
      <c r="AO46" s="30"/>
      <c r="AP46" s="56" t="b">
        <f>IFERROR(IF(T46=Pomocný_list!$B$2,AF46*Pomocný_list!$C$2,IF(T46=Pomocný_list!$B$3,AF46*Pomocný_list!$C$3,IF(T46=Pomocný_list!$B$4,AF46*Pomocný_list!$C$4,IF(T46=Pomocný_list!$B$5,AF46*Pomocný_list!$C$5,IF(T46=Pomocný_list!$B$6,AF46*Pomocný_list!$C$6,IF(T46=Pomocný_list!$B$7,AF46*Pomocný_list!$C$7,IF(T46=Pomocný_list!$B$8,AF46*Pomocný_list!$C$8))))))),"Chybné údaje")</f>
        <v>0</v>
      </c>
      <c r="AQ46" s="56">
        <f si="5" t="shared"/>
        <v>0</v>
      </c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</row>
    <row r="47" spans="4:73" x14ac:dyDescent="0.3">
      <c r="O47" s="25"/>
      <c r="P47" s="25"/>
      <c r="Q47" s="25"/>
      <c r="R47" s="25"/>
      <c r="S47" s="25"/>
      <c r="T47" s="25"/>
      <c r="U47" s="25"/>
      <c r="V47" s="28"/>
      <c r="W47" s="38"/>
      <c r="X47" s="38"/>
      <c r="Y47" s="54">
        <f>IF(T47=Pomocný_list!$B$4,((W47/0.75)+X47),(W47)+X47*0.75)</f>
        <v>0</v>
      </c>
      <c r="Z47" s="38"/>
      <c r="AA47" s="26"/>
      <c r="AB47" s="29"/>
      <c r="AC47" s="29"/>
      <c r="AD47" s="52" t="str">
        <f si="3" t="shared"/>
        <v>Splněna</v>
      </c>
      <c r="AE47" s="53">
        <f si="2" t="shared"/>
        <v>0</v>
      </c>
      <c r="AF47" s="53">
        <f si="4" t="shared"/>
        <v>0</v>
      </c>
      <c r="AG47" s="30"/>
      <c r="AH47" s="30"/>
      <c r="AI47" s="30"/>
      <c r="AJ47" s="30"/>
      <c r="AK47" s="30"/>
      <c r="AL47" s="30"/>
      <c r="AM47" s="30"/>
      <c r="AN47" s="30"/>
      <c r="AO47" s="30"/>
      <c r="AP47" s="56" t="b">
        <f>IFERROR(IF(T47=Pomocný_list!$B$2,AF47*Pomocný_list!$C$2,IF(T47=Pomocný_list!$B$3,AF47*Pomocný_list!$C$3,IF(T47=Pomocný_list!$B$4,AF47*Pomocný_list!$C$4,IF(T47=Pomocný_list!$B$5,AF47*Pomocný_list!$C$5,IF(T47=Pomocný_list!$B$6,AF47*Pomocný_list!$C$6,IF(T47=Pomocný_list!$B$7,AF47*Pomocný_list!$C$7,IF(T47=Pomocný_list!$B$8,AF47*Pomocný_list!$C$8))))))),"Chybné údaje")</f>
        <v>0</v>
      </c>
      <c r="AQ47" s="56">
        <f si="5" t="shared"/>
        <v>0</v>
      </c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</row>
    <row r="48" spans="4:73" x14ac:dyDescent="0.3">
      <c r="O48" s="25"/>
      <c r="P48" s="25"/>
      <c r="Q48" s="25"/>
      <c r="R48" s="25"/>
      <c r="S48" s="25"/>
      <c r="T48" s="25"/>
      <c r="U48" s="25"/>
      <c r="V48" s="28"/>
      <c r="W48" s="38"/>
      <c r="X48" s="38"/>
      <c r="Y48" s="54">
        <f>IF(T48=Pomocný_list!$B$4,((W48/0.75)+X48),(W48)+X48*0.75)</f>
        <v>0</v>
      </c>
      <c r="Z48" s="38"/>
      <c r="AA48" s="26"/>
      <c r="AB48" s="29"/>
      <c r="AC48" s="29"/>
      <c r="AD48" s="52" t="str">
        <f si="3" t="shared"/>
        <v>Splněna</v>
      </c>
      <c r="AE48" s="53">
        <f si="2" t="shared"/>
        <v>0</v>
      </c>
      <c r="AF48" s="53">
        <f si="4" t="shared"/>
        <v>0</v>
      </c>
      <c r="AG48" s="30"/>
      <c r="AH48" s="30"/>
      <c r="AI48" s="30"/>
      <c r="AJ48" s="30"/>
      <c r="AK48" s="30"/>
      <c r="AL48" s="30"/>
      <c r="AM48" s="30"/>
      <c r="AN48" s="30"/>
      <c r="AO48" s="30"/>
      <c r="AP48" s="56" t="b">
        <f>IFERROR(IF(T48=Pomocný_list!$B$2,AF48*Pomocný_list!$C$2,IF(T48=Pomocný_list!$B$3,AF48*Pomocný_list!$C$3,IF(T48=Pomocný_list!$B$4,AF48*Pomocný_list!$C$4,IF(T48=Pomocný_list!$B$5,AF48*Pomocný_list!$C$5,IF(T48=Pomocný_list!$B$6,AF48*Pomocný_list!$C$6,IF(T48=Pomocný_list!$B$7,AF48*Pomocný_list!$C$7,IF(T48=Pomocný_list!$B$8,AF48*Pomocný_list!$C$8))))))),"Chybné údaje")</f>
        <v>0</v>
      </c>
      <c r="AQ48" s="56">
        <f si="5" t="shared"/>
        <v>0</v>
      </c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</row>
    <row r="49" spans="15:73" x14ac:dyDescent="0.3">
      <c r="O49" s="25"/>
      <c r="P49" s="25"/>
      <c r="Q49" s="25"/>
      <c r="R49" s="25"/>
      <c r="S49" s="25"/>
      <c r="T49" s="25"/>
      <c r="U49" s="25"/>
      <c r="V49" s="28"/>
      <c r="W49" s="38"/>
      <c r="X49" s="38"/>
      <c r="Y49" s="54">
        <f>IF(T49=Pomocný_list!$B$4,((W49/0.75)+X49),(W49)+X49*0.75)</f>
        <v>0</v>
      </c>
      <c r="Z49" s="38"/>
      <c r="AA49" s="26"/>
      <c r="AB49" s="29"/>
      <c r="AC49" s="29"/>
      <c r="AD49" s="52" t="str">
        <f si="3" t="shared"/>
        <v>Splněna</v>
      </c>
      <c r="AE49" s="53">
        <f si="2" t="shared"/>
        <v>0</v>
      </c>
      <c r="AF49" s="53">
        <f si="4" t="shared"/>
        <v>0</v>
      </c>
      <c r="AG49" s="30"/>
      <c r="AH49" s="30"/>
      <c r="AI49" s="30"/>
      <c r="AJ49" s="30"/>
      <c r="AK49" s="30"/>
      <c r="AL49" s="30"/>
      <c r="AM49" s="30"/>
      <c r="AN49" s="30"/>
      <c r="AO49" s="30"/>
      <c r="AP49" s="56" t="b">
        <f>IFERROR(IF(T49=Pomocný_list!$B$2,AF49*Pomocný_list!$C$2,IF(T49=Pomocný_list!$B$3,AF49*Pomocný_list!$C$3,IF(T49=Pomocný_list!$B$4,AF49*Pomocný_list!$C$4,IF(T49=Pomocný_list!$B$5,AF49*Pomocný_list!$C$5,IF(T49=Pomocný_list!$B$6,AF49*Pomocný_list!$C$6,IF(T49=Pomocný_list!$B$7,AF49*Pomocný_list!$C$7,IF(T49=Pomocný_list!$B$8,AF49*Pomocný_list!$C$8))))))),"Chybné údaje")</f>
        <v>0</v>
      </c>
      <c r="AQ49" s="56">
        <f si="5" t="shared"/>
        <v>0</v>
      </c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</row>
    <row r="50" spans="15:73" x14ac:dyDescent="0.3">
      <c r="O50" s="25"/>
      <c r="P50" s="25"/>
      <c r="Q50" s="25"/>
      <c r="R50" s="25"/>
      <c r="S50" s="25"/>
      <c r="T50" s="25"/>
      <c r="U50" s="25"/>
      <c r="V50" s="28"/>
      <c r="W50" s="38"/>
      <c r="X50" s="38"/>
      <c r="Y50" s="54">
        <f>IF(T50=Pomocný_list!$B$4,((W50/0.75)+X50),(W50)+X50*0.75)</f>
        <v>0</v>
      </c>
      <c r="Z50" s="38"/>
      <c r="AA50" s="26"/>
      <c r="AB50" s="29"/>
      <c r="AC50" s="29"/>
      <c r="AD50" s="52" t="str">
        <f si="3" t="shared"/>
        <v>Splněna</v>
      </c>
      <c r="AE50" s="53">
        <f si="2" t="shared"/>
        <v>0</v>
      </c>
      <c r="AF50" s="53">
        <f si="4" t="shared"/>
        <v>0</v>
      </c>
      <c r="AG50" s="30"/>
      <c r="AH50" s="30"/>
      <c r="AI50" s="30"/>
      <c r="AJ50" s="30"/>
      <c r="AK50" s="30"/>
      <c r="AL50" s="30"/>
      <c r="AM50" s="30"/>
      <c r="AN50" s="30"/>
      <c r="AO50" s="30"/>
      <c r="AP50" s="56" t="b">
        <f>IFERROR(IF(T50=Pomocný_list!$B$2,AF50*Pomocný_list!$C$2,IF(T50=Pomocný_list!$B$3,AF50*Pomocný_list!$C$3,IF(T50=Pomocný_list!$B$4,AF50*Pomocný_list!$C$4,IF(T50=Pomocný_list!$B$5,AF50*Pomocný_list!$C$5,IF(T50=Pomocný_list!$B$6,AF50*Pomocný_list!$C$6,IF(T50=Pomocný_list!$B$7,AF50*Pomocný_list!$C$7,IF(T50=Pomocný_list!$B$8,AF50*Pomocný_list!$C$8))))))),"Chybné údaje")</f>
        <v>0</v>
      </c>
      <c r="AQ50" s="56">
        <f si="5" t="shared"/>
        <v>0</v>
      </c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</row>
    <row r="51" spans="15:73" x14ac:dyDescent="0.3">
      <c r="O51" s="25"/>
      <c r="P51" s="25"/>
      <c r="Q51" s="25"/>
      <c r="R51" s="25"/>
      <c r="S51" s="25"/>
      <c r="T51" s="25"/>
      <c r="U51" s="25"/>
      <c r="V51" s="28"/>
      <c r="W51" s="38"/>
      <c r="X51" s="38"/>
      <c r="Y51" s="54">
        <f>IF(T51=Pomocný_list!$B$4,((W51/0.75)+X51),(W51)+X51*0.75)</f>
        <v>0</v>
      </c>
      <c r="Z51" s="38"/>
      <c r="AA51" s="26"/>
      <c r="AB51" s="29"/>
      <c r="AC51" s="29"/>
      <c r="AD51" s="52" t="str">
        <f si="3" t="shared"/>
        <v>Splněna</v>
      </c>
      <c r="AE51" s="53">
        <f si="2" t="shared"/>
        <v>0</v>
      </c>
      <c r="AF51" s="53">
        <f si="4" t="shared"/>
        <v>0</v>
      </c>
      <c r="AG51" s="30"/>
      <c r="AH51" s="30"/>
      <c r="AI51" s="30"/>
      <c r="AJ51" s="30"/>
      <c r="AK51" s="30"/>
      <c r="AL51" s="30"/>
      <c r="AM51" s="30"/>
      <c r="AN51" s="30"/>
      <c r="AO51" s="30"/>
      <c r="AP51" s="56" t="b">
        <f>IFERROR(IF(T51=Pomocný_list!$B$2,AF51*Pomocný_list!$C$2,IF(T51=Pomocný_list!$B$3,AF51*Pomocný_list!$C$3,IF(T51=Pomocný_list!$B$4,AF51*Pomocný_list!$C$4,IF(T51=Pomocný_list!$B$5,AF51*Pomocný_list!$C$5,IF(T51=Pomocný_list!$B$6,AF51*Pomocný_list!$C$6,IF(T51=Pomocný_list!$B$7,AF51*Pomocný_list!$C$7,IF(T51=Pomocný_list!$B$8,AF51*Pomocný_list!$C$8))))))),"Chybné údaje")</f>
        <v>0</v>
      </c>
      <c r="AQ51" s="56">
        <f si="5" t="shared"/>
        <v>0</v>
      </c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</row>
    <row r="52" spans="15:73" x14ac:dyDescent="0.3">
      <c r="O52" s="25"/>
      <c r="P52" s="25"/>
      <c r="Q52" s="25"/>
      <c r="R52" s="25"/>
      <c r="S52" s="25"/>
      <c r="T52" s="25"/>
      <c r="U52" s="25"/>
      <c r="V52" s="28"/>
      <c r="W52" s="38"/>
      <c r="X52" s="38"/>
      <c r="Y52" s="54">
        <f>IF(T52=Pomocný_list!$B$4,((W52/0.75)+X52),(W52)+X52*0.75)</f>
        <v>0</v>
      </c>
      <c r="Z52" s="38"/>
      <c r="AA52" s="26"/>
      <c r="AB52" s="29"/>
      <c r="AC52" s="29"/>
      <c r="AD52" s="52" t="str">
        <f si="3" t="shared"/>
        <v>Splněna</v>
      </c>
      <c r="AE52" s="53">
        <f si="2" t="shared"/>
        <v>0</v>
      </c>
      <c r="AF52" s="53">
        <f si="4" t="shared"/>
        <v>0</v>
      </c>
      <c r="AG52" s="30"/>
      <c r="AH52" s="30"/>
      <c r="AI52" s="30"/>
      <c r="AJ52" s="30"/>
      <c r="AK52" s="30"/>
      <c r="AL52" s="30"/>
      <c r="AM52" s="30"/>
      <c r="AN52" s="30"/>
      <c r="AO52" s="30"/>
      <c r="AP52" s="56" t="b">
        <f>IFERROR(IF(T52=Pomocný_list!$B$2,AF52*Pomocný_list!$C$2,IF(T52=Pomocný_list!$B$3,AF52*Pomocný_list!$C$3,IF(T52=Pomocný_list!$B$4,AF52*Pomocný_list!$C$4,IF(T52=Pomocný_list!$B$5,AF52*Pomocný_list!$C$5,IF(T52=Pomocný_list!$B$6,AF52*Pomocný_list!$C$6,IF(T52=Pomocný_list!$B$7,AF52*Pomocný_list!$C$7,IF(T52=Pomocný_list!$B$8,AF52*Pomocný_list!$C$8))))))),"Chybné údaje")</f>
        <v>0</v>
      </c>
      <c r="AQ52" s="56">
        <f si="5" t="shared"/>
        <v>0</v>
      </c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</row>
    <row r="53" spans="15:73" x14ac:dyDescent="0.3">
      <c r="O53" s="25"/>
      <c r="P53" s="25"/>
      <c r="Q53" s="25"/>
      <c r="R53" s="25"/>
      <c r="S53" s="25"/>
      <c r="T53" s="25"/>
      <c r="U53" s="25"/>
      <c r="V53" s="28"/>
      <c r="W53" s="38"/>
      <c r="X53" s="38"/>
      <c r="Y53" s="54">
        <f>IF(T53=Pomocný_list!$B$4,((W53/0.75)+X53),(W53)+X53*0.75)</f>
        <v>0</v>
      </c>
      <c r="Z53" s="38"/>
      <c r="AA53" s="26"/>
      <c r="AB53" s="29"/>
      <c r="AC53" s="29"/>
      <c r="AD53" s="52" t="str">
        <f si="3" t="shared"/>
        <v>Splněna</v>
      </c>
      <c r="AE53" s="53">
        <f si="2" t="shared"/>
        <v>0</v>
      </c>
      <c r="AF53" s="53">
        <f si="4" t="shared"/>
        <v>0</v>
      </c>
      <c r="AG53" s="30"/>
      <c r="AH53" s="30"/>
      <c r="AI53" s="30"/>
      <c r="AJ53" s="30"/>
      <c r="AK53" s="30"/>
      <c r="AL53" s="30"/>
      <c r="AM53" s="30"/>
      <c r="AN53" s="30"/>
      <c r="AO53" s="30"/>
      <c r="AP53" s="56" t="b">
        <f>IFERROR(IF(T53=Pomocný_list!$B$2,AF53*Pomocný_list!$C$2,IF(T53=Pomocný_list!$B$3,AF53*Pomocný_list!$C$3,IF(T53=Pomocný_list!$B$4,AF53*Pomocný_list!$C$4,IF(T53=Pomocný_list!$B$5,AF53*Pomocný_list!$C$5,IF(T53=Pomocný_list!$B$6,AF53*Pomocný_list!$C$6,IF(T53=Pomocný_list!$B$7,AF53*Pomocný_list!$C$7,IF(T53=Pomocný_list!$B$8,AF53*Pomocný_list!$C$8))))))),"Chybné údaje")</f>
        <v>0</v>
      </c>
      <c r="AQ53" s="56">
        <f si="5" t="shared"/>
        <v>0</v>
      </c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</row>
    <row r="54" spans="15:73" x14ac:dyDescent="0.3">
      <c r="O54" s="25"/>
      <c r="P54" s="25"/>
      <c r="Q54" s="25"/>
      <c r="R54" s="25"/>
      <c r="S54" s="25"/>
      <c r="T54" s="25"/>
      <c r="U54" s="25"/>
      <c r="V54" s="28"/>
      <c r="W54" s="38"/>
      <c r="X54" s="38"/>
      <c r="Y54" s="54">
        <f>IF(T54=Pomocný_list!$B$4,((W54/0.75)+X54),(W54)+X54*0.75)</f>
        <v>0</v>
      </c>
      <c r="Z54" s="38"/>
      <c r="AA54" s="26"/>
      <c r="AB54" s="29"/>
      <c r="AC54" s="29"/>
      <c r="AD54" s="52" t="str">
        <f si="3" t="shared"/>
        <v>Splněna</v>
      </c>
      <c r="AE54" s="53">
        <f si="2" t="shared"/>
        <v>0</v>
      </c>
      <c r="AF54" s="53">
        <f si="4" t="shared"/>
        <v>0</v>
      </c>
      <c r="AG54" s="30"/>
      <c r="AH54" s="30"/>
      <c r="AI54" s="30"/>
      <c r="AJ54" s="30"/>
      <c r="AK54" s="30"/>
      <c r="AL54" s="30"/>
      <c r="AM54" s="30"/>
      <c r="AN54" s="30"/>
      <c r="AO54" s="30"/>
      <c r="AP54" s="56" t="b">
        <f>IFERROR(IF(T54=Pomocný_list!$B$2,AF54*Pomocný_list!$C$2,IF(T54=Pomocný_list!$B$3,AF54*Pomocný_list!$C$3,IF(T54=Pomocný_list!$B$4,AF54*Pomocný_list!$C$4,IF(T54=Pomocný_list!$B$5,AF54*Pomocný_list!$C$5,IF(T54=Pomocný_list!$B$6,AF54*Pomocný_list!$C$6,IF(T54=Pomocný_list!$B$7,AF54*Pomocný_list!$C$7,IF(T54=Pomocný_list!$B$8,AF54*Pomocný_list!$C$8))))))),"Chybné údaje")</f>
        <v>0</v>
      </c>
      <c r="AQ54" s="56">
        <f si="5" t="shared"/>
        <v>0</v>
      </c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</row>
    <row r="55" spans="15:73" x14ac:dyDescent="0.3">
      <c r="O55" s="25"/>
      <c r="P55" s="25"/>
      <c r="Q55" s="25"/>
      <c r="R55" s="25"/>
      <c r="S55" s="25"/>
      <c r="T55" s="25"/>
      <c r="U55" s="25"/>
      <c r="V55" s="28"/>
      <c r="W55" s="38"/>
      <c r="X55" s="38"/>
      <c r="Y55" s="54">
        <f>IF(T55=Pomocný_list!$B$4,((W55/0.75)+X55),(W55)+X55*0.75)</f>
        <v>0</v>
      </c>
      <c r="Z55" s="38"/>
      <c r="AA55" s="26"/>
      <c r="AB55" s="29"/>
      <c r="AC55" s="29"/>
      <c r="AD55" s="52" t="str">
        <f si="3" t="shared"/>
        <v>Splněna</v>
      </c>
      <c r="AE55" s="53">
        <f si="2" t="shared"/>
        <v>0</v>
      </c>
      <c r="AF55" s="53">
        <f si="4" t="shared"/>
        <v>0</v>
      </c>
      <c r="AG55" s="30"/>
      <c r="AH55" s="30"/>
      <c r="AI55" s="30"/>
      <c r="AJ55" s="30"/>
      <c r="AK55" s="30"/>
      <c r="AL55" s="30"/>
      <c r="AM55" s="30"/>
      <c r="AN55" s="30"/>
      <c r="AO55" s="30"/>
      <c r="AP55" s="56" t="b">
        <f>IFERROR(IF(T55=Pomocný_list!$B$2,AF55*Pomocný_list!$C$2,IF(T55=Pomocný_list!$B$3,AF55*Pomocný_list!$C$3,IF(T55=Pomocný_list!$B$4,AF55*Pomocný_list!$C$4,IF(T55=Pomocný_list!$B$5,AF55*Pomocný_list!$C$5,IF(T55=Pomocný_list!$B$6,AF55*Pomocný_list!$C$6,IF(T55=Pomocný_list!$B$7,AF55*Pomocný_list!$C$7,IF(T55=Pomocný_list!$B$8,AF55*Pomocný_list!$C$8))))))),"Chybné údaje")</f>
        <v>0</v>
      </c>
      <c r="AQ55" s="56">
        <f si="5" t="shared"/>
        <v>0</v>
      </c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</row>
    <row r="56" spans="15:73" x14ac:dyDescent="0.3">
      <c r="O56" s="25"/>
      <c r="P56" s="25"/>
      <c r="Q56" s="25"/>
      <c r="R56" s="25"/>
      <c r="S56" s="25"/>
      <c r="T56" s="25"/>
      <c r="U56" s="25"/>
      <c r="V56" s="28"/>
      <c r="W56" s="38"/>
      <c r="X56" s="38"/>
      <c r="Y56" s="54">
        <f>IF(T56=Pomocný_list!$B$4,((W56/0.75)+X56),(W56)+X56*0.75)</f>
        <v>0</v>
      </c>
      <c r="Z56" s="38"/>
      <c r="AA56" s="26"/>
      <c r="AB56" s="29"/>
      <c r="AC56" s="29"/>
      <c r="AD56" s="52" t="str">
        <f si="3" t="shared"/>
        <v>Splněna</v>
      </c>
      <c r="AE56" s="53">
        <f si="2" t="shared"/>
        <v>0</v>
      </c>
      <c r="AF56" s="53">
        <f si="4" t="shared"/>
        <v>0</v>
      </c>
      <c r="AG56" s="30"/>
      <c r="AH56" s="30"/>
      <c r="AI56" s="30"/>
      <c r="AJ56" s="30"/>
      <c r="AK56" s="30"/>
      <c r="AL56" s="30"/>
      <c r="AM56" s="30"/>
      <c r="AN56" s="30"/>
      <c r="AO56" s="30"/>
      <c r="AP56" s="56" t="b">
        <f>IFERROR(IF(T56=Pomocný_list!$B$2,AF56*Pomocný_list!$C$2,IF(T56=Pomocný_list!$B$3,AF56*Pomocný_list!$C$3,IF(T56=Pomocný_list!$B$4,AF56*Pomocný_list!$C$4,IF(T56=Pomocný_list!$B$5,AF56*Pomocný_list!$C$5,IF(T56=Pomocný_list!$B$6,AF56*Pomocný_list!$C$6,IF(T56=Pomocný_list!$B$7,AF56*Pomocný_list!$C$7,IF(T56=Pomocný_list!$B$8,AF56*Pomocný_list!$C$8))))))),"Chybné údaje")</f>
        <v>0</v>
      </c>
      <c r="AQ56" s="56">
        <f si="5" t="shared"/>
        <v>0</v>
      </c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</row>
    <row r="57" spans="15:73" x14ac:dyDescent="0.3">
      <c r="O57" s="25"/>
      <c r="P57" s="25"/>
      <c r="Q57" s="25"/>
      <c r="R57" s="25"/>
      <c r="S57" s="25"/>
      <c r="T57" s="25"/>
      <c r="U57" s="25"/>
      <c r="V57" s="28"/>
      <c r="W57" s="38"/>
      <c r="X57" s="38"/>
      <c r="Y57" s="54">
        <f>IF(T57=Pomocný_list!$B$4,((W57/0.75)+X57),(W57)+X57*0.75)</f>
        <v>0</v>
      </c>
      <c r="Z57" s="38"/>
      <c r="AA57" s="26"/>
      <c r="AB57" s="29"/>
      <c r="AC57" s="29"/>
      <c r="AD57" s="52" t="str">
        <f si="3" t="shared"/>
        <v>Splněna</v>
      </c>
      <c r="AE57" s="53">
        <f si="2" t="shared"/>
        <v>0</v>
      </c>
      <c r="AF57" s="53">
        <f si="4" t="shared"/>
        <v>0</v>
      </c>
      <c r="AG57" s="30"/>
      <c r="AH57" s="30"/>
      <c r="AI57" s="30"/>
      <c r="AJ57" s="30"/>
      <c r="AK57" s="30"/>
      <c r="AL57" s="30"/>
      <c r="AM57" s="30"/>
      <c r="AN57" s="30"/>
      <c r="AO57" s="30"/>
      <c r="AP57" s="56" t="b">
        <f>IFERROR(IF(T57=Pomocný_list!$B$2,AF57*Pomocný_list!$C$2,IF(T57=Pomocný_list!$B$3,AF57*Pomocný_list!$C$3,IF(T57=Pomocný_list!$B$4,AF57*Pomocný_list!$C$4,IF(T57=Pomocný_list!$B$5,AF57*Pomocný_list!$C$5,IF(T57=Pomocný_list!$B$6,AF57*Pomocný_list!$C$6,IF(T57=Pomocný_list!$B$7,AF57*Pomocný_list!$C$7,IF(T57=Pomocný_list!$B$8,AF57*Pomocný_list!$C$8))))))),"Chybné údaje")</f>
        <v>0</v>
      </c>
      <c r="AQ57" s="56">
        <f si="5" t="shared"/>
        <v>0</v>
      </c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</row>
    <row r="58" spans="15:73" x14ac:dyDescent="0.3">
      <c r="O58" s="25"/>
      <c r="P58" s="25"/>
      <c r="Q58" s="25"/>
      <c r="R58" s="25"/>
      <c r="S58" s="25"/>
      <c r="T58" s="25"/>
      <c r="U58" s="25"/>
      <c r="V58" s="28"/>
      <c r="W58" s="38"/>
      <c r="X58" s="38"/>
      <c r="Y58" s="54">
        <f>IF(T58=Pomocný_list!$B$4,((W58/0.75)+X58),(W58)+X58*0.75)</f>
        <v>0</v>
      </c>
      <c r="Z58" s="38"/>
      <c r="AA58" s="26"/>
      <c r="AB58" s="29"/>
      <c r="AC58" s="29"/>
      <c r="AD58" s="52" t="str">
        <f si="3" t="shared"/>
        <v>Splněna</v>
      </c>
      <c r="AE58" s="53">
        <f si="2" t="shared"/>
        <v>0</v>
      </c>
      <c r="AF58" s="53">
        <f si="4" t="shared"/>
        <v>0</v>
      </c>
      <c r="AG58" s="30"/>
      <c r="AH58" s="30"/>
      <c r="AI58" s="30"/>
      <c r="AJ58" s="30"/>
      <c r="AK58" s="30"/>
      <c r="AL58" s="30"/>
      <c r="AM58" s="30"/>
      <c r="AN58" s="30"/>
      <c r="AO58" s="30"/>
      <c r="AP58" s="56" t="b">
        <f>IFERROR(IF(T58=Pomocný_list!$B$2,AF58*Pomocný_list!$C$2,IF(T58=Pomocný_list!$B$3,AF58*Pomocný_list!$C$3,IF(T58=Pomocný_list!$B$4,AF58*Pomocný_list!$C$4,IF(T58=Pomocný_list!$B$5,AF58*Pomocný_list!$C$5,IF(T58=Pomocný_list!$B$6,AF58*Pomocný_list!$C$6,IF(T58=Pomocný_list!$B$7,AF58*Pomocný_list!$C$7,IF(T58=Pomocný_list!$B$8,AF58*Pomocný_list!$C$8))))))),"Chybné údaje")</f>
        <v>0</v>
      </c>
      <c r="AQ58" s="56">
        <f si="5" t="shared"/>
        <v>0</v>
      </c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</row>
    <row r="59" spans="15:73" x14ac:dyDescent="0.3">
      <c r="O59" s="25"/>
      <c r="P59" s="25"/>
      <c r="Q59" s="25"/>
      <c r="R59" s="25"/>
      <c r="S59" s="25"/>
      <c r="T59" s="25"/>
      <c r="U59" s="25"/>
      <c r="V59" s="28"/>
      <c r="W59" s="38"/>
      <c r="X59" s="38"/>
      <c r="Y59" s="54">
        <f>IF(T59=Pomocný_list!$B$4,((W59/0.75)+X59),(W59)+X59*0.75)</f>
        <v>0</v>
      </c>
      <c r="Z59" s="38"/>
      <c r="AA59" s="26"/>
      <c r="AB59" s="29"/>
      <c r="AC59" s="29"/>
      <c r="AD59" s="52" t="str">
        <f si="3" t="shared"/>
        <v>Splněna</v>
      </c>
      <c r="AE59" s="53">
        <f si="2" t="shared"/>
        <v>0</v>
      </c>
      <c r="AF59" s="53">
        <f si="4" t="shared"/>
        <v>0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56" t="b">
        <f>IFERROR(IF(T59=Pomocný_list!$B$2,AF59*Pomocný_list!$C$2,IF(T59=Pomocný_list!$B$3,AF59*Pomocný_list!$C$3,IF(T59=Pomocný_list!$B$4,AF59*Pomocný_list!$C$4,IF(T59=Pomocný_list!$B$5,AF59*Pomocný_list!$C$5,IF(T59=Pomocný_list!$B$6,AF59*Pomocný_list!$C$6,IF(T59=Pomocný_list!$B$7,AF59*Pomocný_list!$C$7,IF(T59=Pomocný_list!$B$8,AF59*Pomocný_list!$C$8))))))),"Chybné údaje")</f>
        <v>0</v>
      </c>
      <c r="AQ59" s="56">
        <f si="5" t="shared"/>
        <v>0</v>
      </c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</row>
    <row r="60" spans="15:73" x14ac:dyDescent="0.3">
      <c r="O60" s="25"/>
      <c r="P60" s="25"/>
      <c r="Q60" s="25"/>
      <c r="R60" s="25"/>
      <c r="S60" s="25"/>
      <c r="T60" s="25"/>
      <c r="U60" s="25"/>
      <c r="V60" s="28"/>
      <c r="W60" s="38"/>
      <c r="X60" s="38"/>
      <c r="Y60" s="54">
        <f>IF(T60=Pomocný_list!$B$4,((W60/0.75)+X60),(W60)+X60*0.75)</f>
        <v>0</v>
      </c>
      <c r="Z60" s="38"/>
      <c r="AA60" s="26"/>
      <c r="AB60" s="29"/>
      <c r="AC60" s="29"/>
      <c r="AD60" s="52" t="str">
        <f si="3" t="shared"/>
        <v>Splněna</v>
      </c>
      <c r="AE60" s="53">
        <f si="2" t="shared"/>
        <v>0</v>
      </c>
      <c r="AF60" s="53">
        <f si="4" t="shared"/>
        <v>0</v>
      </c>
      <c r="AG60" s="30"/>
      <c r="AH60" s="30"/>
      <c r="AI60" s="30"/>
      <c r="AJ60" s="30"/>
      <c r="AK60" s="30"/>
      <c r="AL60" s="30"/>
      <c r="AM60" s="30"/>
      <c r="AN60" s="30"/>
      <c r="AO60" s="30"/>
      <c r="AP60" s="56" t="b">
        <f>IFERROR(IF(T60=Pomocný_list!$B$2,AF60*Pomocný_list!$C$2,IF(T60=Pomocný_list!$B$3,AF60*Pomocný_list!$C$3,IF(T60=Pomocný_list!$B$4,AF60*Pomocný_list!$C$4,IF(T60=Pomocný_list!$B$5,AF60*Pomocný_list!$C$5,IF(T60=Pomocný_list!$B$6,AF60*Pomocný_list!$C$6,IF(T60=Pomocný_list!$B$7,AF60*Pomocný_list!$C$7,IF(T60=Pomocný_list!$B$8,AF60*Pomocný_list!$C$8))))))),"Chybné údaje")</f>
        <v>0</v>
      </c>
      <c r="AQ60" s="56">
        <f si="5" t="shared"/>
        <v>0</v>
      </c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</row>
    <row r="61" spans="15:73" x14ac:dyDescent="0.3">
      <c r="O61" s="25"/>
      <c r="P61" s="25"/>
      <c r="Q61" s="25"/>
      <c r="R61" s="25"/>
      <c r="S61" s="25"/>
      <c r="T61" s="25"/>
      <c r="U61" s="25"/>
      <c r="V61" s="28"/>
      <c r="W61" s="38"/>
      <c r="X61" s="38"/>
      <c r="Y61" s="54">
        <f>IF(T61=Pomocný_list!$B$4,((W61/0.75)+X61),(W61)+X61*0.75)</f>
        <v>0</v>
      </c>
      <c r="Z61" s="38"/>
      <c r="AA61" s="26"/>
      <c r="AB61" s="29"/>
      <c r="AC61" s="29"/>
      <c r="AD61" s="52" t="str">
        <f si="3" t="shared"/>
        <v>Splněna</v>
      </c>
      <c r="AE61" s="53">
        <f si="2" t="shared"/>
        <v>0</v>
      </c>
      <c r="AF61" s="53">
        <f si="4" t="shared"/>
        <v>0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56" t="b">
        <f>IFERROR(IF(T61=Pomocný_list!$B$2,AF61*Pomocný_list!$C$2,IF(T61=Pomocný_list!$B$3,AF61*Pomocný_list!$C$3,IF(T61=Pomocný_list!$B$4,AF61*Pomocný_list!$C$4,IF(T61=Pomocný_list!$B$5,AF61*Pomocný_list!$C$5,IF(T61=Pomocný_list!$B$6,AF61*Pomocný_list!$C$6,IF(T61=Pomocný_list!$B$7,AF61*Pomocný_list!$C$7,IF(T61=Pomocný_list!$B$8,AF61*Pomocný_list!$C$8))))))),"Chybné údaje")</f>
        <v>0</v>
      </c>
      <c r="AQ61" s="56">
        <f si="5" t="shared"/>
        <v>0</v>
      </c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</row>
    <row r="62" spans="15:73" x14ac:dyDescent="0.3">
      <c r="O62" s="25"/>
      <c r="P62" s="25"/>
      <c r="Q62" s="25"/>
      <c r="R62" s="25"/>
      <c r="S62" s="25"/>
      <c r="T62" s="25"/>
      <c r="U62" s="25"/>
      <c r="V62" s="28"/>
      <c r="W62" s="38"/>
      <c r="X62" s="38"/>
      <c r="Y62" s="54">
        <f>IF(T62=Pomocný_list!$B$4,((W62/0.75)+X62),(W62)+X62*0.75)</f>
        <v>0</v>
      </c>
      <c r="Z62" s="38"/>
      <c r="AA62" s="26"/>
      <c r="AB62" s="29"/>
      <c r="AC62" s="29"/>
      <c r="AD62" s="52" t="str">
        <f si="3" t="shared"/>
        <v>Splněna</v>
      </c>
      <c r="AE62" s="53">
        <f si="2" t="shared"/>
        <v>0</v>
      </c>
      <c r="AF62" s="53">
        <f si="4" t="shared"/>
        <v>0</v>
      </c>
      <c r="AG62" s="30"/>
      <c r="AH62" s="30"/>
      <c r="AI62" s="30"/>
      <c r="AJ62" s="30"/>
      <c r="AK62" s="30"/>
      <c r="AL62" s="30"/>
      <c r="AM62" s="30"/>
      <c r="AN62" s="30"/>
      <c r="AO62" s="30"/>
      <c r="AP62" s="56" t="b">
        <f>IFERROR(IF(T62=Pomocný_list!$B$2,AF62*Pomocný_list!$C$2,IF(T62=Pomocný_list!$B$3,AF62*Pomocný_list!$C$3,IF(T62=Pomocný_list!$B$4,AF62*Pomocný_list!$C$4,IF(T62=Pomocný_list!$B$5,AF62*Pomocný_list!$C$5,IF(T62=Pomocný_list!$B$6,AF62*Pomocný_list!$C$6,IF(T62=Pomocný_list!$B$7,AF62*Pomocný_list!$C$7,IF(T62=Pomocný_list!$B$8,AF62*Pomocný_list!$C$8))))))),"Chybné údaje")</f>
        <v>0</v>
      </c>
      <c r="AQ62" s="56">
        <f si="5" t="shared"/>
        <v>0</v>
      </c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</row>
    <row r="63" spans="15:73" x14ac:dyDescent="0.3">
      <c r="O63" s="25"/>
      <c r="P63" s="25"/>
      <c r="Q63" s="25"/>
      <c r="R63" s="25"/>
      <c r="S63" s="25"/>
      <c r="T63" s="25"/>
      <c r="U63" s="25"/>
      <c r="V63" s="28"/>
      <c r="W63" s="38"/>
      <c r="X63" s="38"/>
      <c r="Y63" s="54">
        <f>IF(T63=Pomocný_list!$B$4,((W63/0.75)+X63),(W63)+X63*0.75)</f>
        <v>0</v>
      </c>
      <c r="Z63" s="38"/>
      <c r="AA63" s="26"/>
      <c r="AB63" s="29"/>
      <c r="AC63" s="29"/>
      <c r="AD63" s="52" t="str">
        <f si="3" t="shared"/>
        <v>Splněna</v>
      </c>
      <c r="AE63" s="53">
        <f si="2" t="shared"/>
        <v>0</v>
      </c>
      <c r="AF63" s="53">
        <f si="4" t="shared"/>
        <v>0</v>
      </c>
      <c r="AG63" s="30"/>
      <c r="AH63" s="30"/>
      <c r="AI63" s="30"/>
      <c r="AJ63" s="30"/>
      <c r="AK63" s="30"/>
      <c r="AL63" s="30"/>
      <c r="AM63" s="30"/>
      <c r="AN63" s="30"/>
      <c r="AO63" s="30"/>
      <c r="AP63" s="56" t="b">
        <f>IFERROR(IF(T63=Pomocný_list!$B$2,AF63*Pomocný_list!$C$2,IF(T63=Pomocný_list!$B$3,AF63*Pomocný_list!$C$3,IF(T63=Pomocný_list!$B$4,AF63*Pomocný_list!$C$4,IF(T63=Pomocný_list!$B$5,AF63*Pomocný_list!$C$5,IF(T63=Pomocný_list!$B$6,AF63*Pomocný_list!$C$6,IF(T63=Pomocný_list!$B$7,AF63*Pomocný_list!$C$7,IF(T63=Pomocný_list!$B$8,AF63*Pomocný_list!$C$8))))))),"Chybné údaje")</f>
        <v>0</v>
      </c>
      <c r="AQ63" s="56">
        <f si="5" t="shared"/>
        <v>0</v>
      </c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</row>
    <row r="64" spans="15:73" x14ac:dyDescent="0.3">
      <c r="O64" s="25"/>
      <c r="P64" s="25"/>
      <c r="Q64" s="25"/>
      <c r="R64" s="25"/>
      <c r="S64" s="25"/>
      <c r="T64" s="25"/>
      <c r="U64" s="25"/>
      <c r="V64" s="28"/>
      <c r="W64" s="38"/>
      <c r="X64" s="38"/>
      <c r="Y64" s="54">
        <f>IF(T64=Pomocný_list!$B$4,((W64/0.75)+X64),(W64)+X64*0.75)</f>
        <v>0</v>
      </c>
      <c r="Z64" s="38"/>
      <c r="AA64" s="26"/>
      <c r="AB64" s="29"/>
      <c r="AC64" s="29"/>
      <c r="AD64" s="52" t="str">
        <f si="3" t="shared"/>
        <v>Splněna</v>
      </c>
      <c r="AE64" s="53">
        <f si="2" t="shared"/>
        <v>0</v>
      </c>
      <c r="AF64" s="53">
        <f si="4" t="shared"/>
        <v>0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56" t="b">
        <f>IFERROR(IF(T64=Pomocný_list!$B$2,AF64*Pomocný_list!$C$2,IF(T64=Pomocný_list!$B$3,AF64*Pomocný_list!$C$3,IF(T64=Pomocný_list!$B$4,AF64*Pomocný_list!$C$4,IF(T64=Pomocný_list!$B$5,AF64*Pomocný_list!$C$5,IF(T64=Pomocný_list!$B$6,AF64*Pomocný_list!$C$6,IF(T64=Pomocný_list!$B$7,AF64*Pomocný_list!$C$7,IF(T64=Pomocný_list!$B$8,AF64*Pomocný_list!$C$8))))))),"Chybné údaje")</f>
        <v>0</v>
      </c>
      <c r="AQ64" s="56">
        <f si="5" t="shared"/>
        <v>0</v>
      </c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</row>
    <row r="65" spans="15:73" x14ac:dyDescent="0.3">
      <c r="O65" s="25"/>
      <c r="P65" s="25"/>
      <c r="Q65" s="25"/>
      <c r="R65" s="25"/>
      <c r="S65" s="25"/>
      <c r="T65" s="25"/>
      <c r="U65" s="25"/>
      <c r="V65" s="28"/>
      <c r="W65" s="38"/>
      <c r="X65" s="38"/>
      <c r="Y65" s="54">
        <f>IF(T65=Pomocný_list!$B$4,((W65/0.75)+X65),(W65)+X65*0.75)</f>
        <v>0</v>
      </c>
      <c r="Z65" s="38"/>
      <c r="AA65" s="26"/>
      <c r="AB65" s="29"/>
      <c r="AC65" s="29"/>
      <c r="AD65" s="52" t="str">
        <f si="3" t="shared"/>
        <v>Splněna</v>
      </c>
      <c r="AE65" s="53">
        <f si="2" t="shared"/>
        <v>0</v>
      </c>
      <c r="AF65" s="53">
        <f si="4" t="shared"/>
        <v>0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56" t="b">
        <f>IFERROR(IF(T65=Pomocný_list!$B$2,AF65*Pomocný_list!$C$2,IF(T65=Pomocný_list!$B$3,AF65*Pomocný_list!$C$3,IF(T65=Pomocný_list!$B$4,AF65*Pomocný_list!$C$4,IF(T65=Pomocný_list!$B$5,AF65*Pomocný_list!$C$5,IF(T65=Pomocný_list!$B$6,AF65*Pomocný_list!$C$6,IF(T65=Pomocný_list!$B$7,AF65*Pomocný_list!$C$7,IF(T65=Pomocný_list!$B$8,AF65*Pomocný_list!$C$8))))))),"Chybné údaje")</f>
        <v>0</v>
      </c>
      <c r="AQ65" s="56">
        <f si="5" t="shared"/>
        <v>0</v>
      </c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</row>
    <row r="66" spans="15:73" x14ac:dyDescent="0.3">
      <c r="O66" s="25"/>
      <c r="P66" s="25"/>
      <c r="Q66" s="25"/>
      <c r="R66" s="25"/>
      <c r="S66" s="25"/>
      <c r="T66" s="25"/>
      <c r="U66" s="25"/>
      <c r="V66" s="28"/>
      <c r="W66" s="38"/>
      <c r="X66" s="38"/>
      <c r="Y66" s="54">
        <f>IF(T66=Pomocný_list!$B$4,((W66/0.75)+X66),(W66)+X66*0.75)</f>
        <v>0</v>
      </c>
      <c r="Z66" s="38"/>
      <c r="AA66" s="26"/>
      <c r="AB66" s="29"/>
      <c r="AC66" s="29"/>
      <c r="AD66" s="52" t="str">
        <f si="3" t="shared"/>
        <v>Splněna</v>
      </c>
      <c r="AE66" s="53">
        <f si="2" t="shared"/>
        <v>0</v>
      </c>
      <c r="AF66" s="53">
        <f si="4" t="shared"/>
        <v>0</v>
      </c>
      <c r="AG66" s="30"/>
      <c r="AH66" s="30"/>
      <c r="AI66" s="30"/>
      <c r="AJ66" s="30"/>
      <c r="AK66" s="30"/>
      <c r="AL66" s="30"/>
      <c r="AM66" s="30"/>
      <c r="AN66" s="30"/>
      <c r="AO66" s="30"/>
      <c r="AP66" s="56" t="b">
        <f>IFERROR(IF(T66=Pomocný_list!$B$2,AF66*Pomocný_list!$C$2,IF(T66=Pomocný_list!$B$3,AF66*Pomocný_list!$C$3,IF(T66=Pomocný_list!$B$4,AF66*Pomocný_list!$C$4,IF(T66=Pomocný_list!$B$5,AF66*Pomocný_list!$C$5,IF(T66=Pomocný_list!$B$6,AF66*Pomocný_list!$C$6,IF(T66=Pomocný_list!$B$7,AF66*Pomocný_list!$C$7,IF(T66=Pomocný_list!$B$8,AF66*Pomocný_list!$C$8))))))),"Chybné údaje")</f>
        <v>0</v>
      </c>
      <c r="AQ66" s="56">
        <f si="5" t="shared"/>
        <v>0</v>
      </c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</row>
    <row r="67" spans="15:73" x14ac:dyDescent="0.3">
      <c r="O67" s="25"/>
      <c r="P67" s="25"/>
      <c r="Q67" s="25"/>
      <c r="R67" s="25"/>
      <c r="S67" s="25"/>
      <c r="T67" s="25"/>
      <c r="U67" s="25"/>
      <c r="V67" s="28"/>
      <c r="W67" s="38"/>
      <c r="X67" s="38"/>
      <c r="Y67" s="54">
        <f>IF(T67=Pomocný_list!$B$4,((W67/0.75)+X67),(W67)+X67*0.75)</f>
        <v>0</v>
      </c>
      <c r="Z67" s="38"/>
      <c r="AA67" s="26"/>
      <c r="AB67" s="29"/>
      <c r="AC67" s="29"/>
      <c r="AD67" s="52" t="str">
        <f si="3" t="shared"/>
        <v>Splněna</v>
      </c>
      <c r="AE67" s="53">
        <f si="2" t="shared"/>
        <v>0</v>
      </c>
      <c r="AF67" s="53">
        <f si="4" t="shared"/>
        <v>0</v>
      </c>
      <c r="AG67" s="30"/>
      <c r="AH67" s="30"/>
      <c r="AI67" s="30"/>
      <c r="AJ67" s="30"/>
      <c r="AK67" s="30"/>
      <c r="AL67" s="30"/>
      <c r="AM67" s="30"/>
      <c r="AN67" s="30"/>
      <c r="AO67" s="30"/>
      <c r="AP67" s="56" t="b">
        <f>IFERROR(IF(T67=Pomocný_list!$B$2,AF67*Pomocný_list!$C$2,IF(T67=Pomocný_list!$B$3,AF67*Pomocný_list!$C$3,IF(T67=Pomocný_list!$B$4,AF67*Pomocný_list!$C$4,IF(T67=Pomocný_list!$B$5,AF67*Pomocný_list!$C$5,IF(T67=Pomocný_list!$B$6,AF67*Pomocný_list!$C$6,IF(T67=Pomocný_list!$B$7,AF67*Pomocný_list!$C$7,IF(T67=Pomocný_list!$B$8,AF67*Pomocný_list!$C$8))))))),"Chybné údaje")</f>
        <v>0</v>
      </c>
      <c r="AQ67" s="56">
        <f si="5" t="shared"/>
        <v>0</v>
      </c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</row>
    <row r="68" spans="15:73" x14ac:dyDescent="0.3">
      <c r="O68" s="25"/>
      <c r="P68" s="25"/>
      <c r="Q68" s="25"/>
      <c r="R68" s="25"/>
      <c r="S68" s="25"/>
      <c r="T68" s="25"/>
      <c r="U68" s="25"/>
      <c r="V68" s="28"/>
      <c r="W68" s="38"/>
      <c r="X68" s="38"/>
      <c r="Y68" s="54">
        <f>IF(T68=Pomocný_list!$B$4,((W68/0.75)+X68),(W68)+X68*0.75)</f>
        <v>0</v>
      </c>
      <c r="Z68" s="38"/>
      <c r="AA68" s="26"/>
      <c r="AB68" s="29"/>
      <c r="AC68" s="29"/>
      <c r="AD68" s="52" t="str">
        <f si="3" t="shared"/>
        <v>Splněna</v>
      </c>
      <c r="AE68" s="53">
        <f si="2" t="shared"/>
        <v>0</v>
      </c>
      <c r="AF68" s="53">
        <f si="4" t="shared"/>
        <v>0</v>
      </c>
      <c r="AG68" s="30"/>
      <c r="AH68" s="30"/>
      <c r="AI68" s="30"/>
      <c r="AJ68" s="30"/>
      <c r="AK68" s="30"/>
      <c r="AL68" s="30"/>
      <c r="AM68" s="30"/>
      <c r="AN68" s="30"/>
      <c r="AO68" s="30"/>
      <c r="AP68" s="56" t="b">
        <f>IFERROR(IF(T68=Pomocný_list!$B$2,AF68*Pomocný_list!$C$2,IF(T68=Pomocný_list!$B$3,AF68*Pomocný_list!$C$3,IF(T68=Pomocný_list!$B$4,AF68*Pomocný_list!$C$4,IF(T68=Pomocný_list!$B$5,AF68*Pomocný_list!$C$5,IF(T68=Pomocný_list!$B$6,AF68*Pomocný_list!$C$6,IF(T68=Pomocný_list!$B$7,AF68*Pomocný_list!$C$7,IF(T68=Pomocný_list!$B$8,AF68*Pomocný_list!$C$8))))))),"Chybné údaje")</f>
        <v>0</v>
      </c>
      <c r="AQ68" s="56">
        <f si="5" t="shared"/>
        <v>0</v>
      </c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</row>
    <row r="69" spans="15:73" x14ac:dyDescent="0.3">
      <c r="O69" s="25"/>
      <c r="P69" s="25"/>
      <c r="Q69" s="25"/>
      <c r="R69" s="25"/>
      <c r="S69" s="25"/>
      <c r="T69" s="25"/>
      <c r="U69" s="25"/>
      <c r="V69" s="28"/>
      <c r="W69" s="38"/>
      <c r="X69" s="38"/>
      <c r="Y69" s="54">
        <f>IF(T69=Pomocný_list!$B$4,((W69/0.75)+X69),(W69)+X69*0.75)</f>
        <v>0</v>
      </c>
      <c r="Z69" s="38"/>
      <c r="AA69" s="26"/>
      <c r="AB69" s="29"/>
      <c r="AC69" s="29"/>
      <c r="AD69" s="52" t="str">
        <f si="3" t="shared"/>
        <v>Splněna</v>
      </c>
      <c r="AE69" s="53">
        <f si="2" t="shared"/>
        <v>0</v>
      </c>
      <c r="AF69" s="53">
        <f si="4" t="shared"/>
        <v>0</v>
      </c>
      <c r="AG69" s="30"/>
      <c r="AH69" s="30"/>
      <c r="AI69" s="30"/>
      <c r="AJ69" s="30"/>
      <c r="AK69" s="30"/>
      <c r="AL69" s="30"/>
      <c r="AM69" s="30"/>
      <c r="AN69" s="30"/>
      <c r="AO69" s="30"/>
      <c r="AP69" s="56" t="b">
        <f>IFERROR(IF(T69=Pomocný_list!$B$2,AF69*Pomocný_list!$C$2,IF(T69=Pomocný_list!$B$3,AF69*Pomocný_list!$C$3,IF(T69=Pomocný_list!$B$4,AF69*Pomocný_list!$C$4,IF(T69=Pomocný_list!$B$5,AF69*Pomocný_list!$C$5,IF(T69=Pomocný_list!$B$6,AF69*Pomocný_list!$C$6,IF(T69=Pomocný_list!$B$7,AF69*Pomocný_list!$C$7,IF(T69=Pomocný_list!$B$8,AF69*Pomocný_list!$C$8))))))),"Chybné údaje")</f>
        <v>0</v>
      </c>
      <c r="AQ69" s="56">
        <f si="5" t="shared"/>
        <v>0</v>
      </c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</row>
    <row r="70" spans="15:73" x14ac:dyDescent="0.3">
      <c r="O70" s="25"/>
      <c r="P70" s="25"/>
      <c r="Q70" s="25"/>
      <c r="R70" s="25"/>
      <c r="S70" s="25"/>
      <c r="T70" s="25"/>
      <c r="U70" s="25"/>
      <c r="V70" s="28"/>
      <c r="W70" s="38"/>
      <c r="X70" s="38"/>
      <c r="Y70" s="54">
        <f>IF(T70=Pomocný_list!$B$4,((W70/0.75)+X70),(W70)+X70*0.75)</f>
        <v>0</v>
      </c>
      <c r="Z70" s="38"/>
      <c r="AA70" s="26"/>
      <c r="AB70" s="29"/>
      <c r="AC70" s="29"/>
      <c r="AD70" s="52" t="str">
        <f si="3" t="shared"/>
        <v>Splněna</v>
      </c>
      <c r="AE70" s="53">
        <f si="2" t="shared"/>
        <v>0</v>
      </c>
      <c r="AF70" s="53">
        <f si="4" t="shared"/>
        <v>0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56" t="b">
        <f>IFERROR(IF(T70=Pomocný_list!$B$2,AF70*Pomocný_list!$C$2,IF(T70=Pomocný_list!$B$3,AF70*Pomocný_list!$C$3,IF(T70=Pomocný_list!$B$4,AF70*Pomocný_list!$C$4,IF(T70=Pomocný_list!$B$5,AF70*Pomocný_list!$C$5,IF(T70=Pomocný_list!$B$6,AF70*Pomocný_list!$C$6,IF(T70=Pomocný_list!$B$7,AF70*Pomocný_list!$C$7,IF(T70=Pomocný_list!$B$8,AF70*Pomocný_list!$C$8))))))),"Chybné údaje")</f>
        <v>0</v>
      </c>
      <c r="AQ70" s="56">
        <f si="5" t="shared"/>
        <v>0</v>
      </c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</row>
    <row r="71" spans="15:73" x14ac:dyDescent="0.3">
      <c r="O71" s="25"/>
      <c r="P71" s="25"/>
      <c r="Q71" s="25"/>
      <c r="R71" s="25"/>
      <c r="S71" s="25"/>
      <c r="T71" s="25"/>
      <c r="U71" s="25"/>
      <c r="V71" s="28"/>
      <c r="W71" s="38"/>
      <c r="X71" s="38"/>
      <c r="Y71" s="54">
        <f>IF(T71=Pomocný_list!$B$4,((W71/0.75)+X71),(W71)+X71*0.75)</f>
        <v>0</v>
      </c>
      <c r="Z71" s="38"/>
      <c r="AA71" s="26"/>
      <c r="AB71" s="29"/>
      <c r="AC71" s="29"/>
      <c r="AD71" s="52" t="str">
        <f si="3" t="shared"/>
        <v>Splněna</v>
      </c>
      <c r="AE71" s="53">
        <f si="2" t="shared"/>
        <v>0</v>
      </c>
      <c r="AF71" s="53">
        <f si="4" t="shared"/>
        <v>0</v>
      </c>
      <c r="AG71" s="30"/>
      <c r="AH71" s="30"/>
      <c r="AI71" s="30"/>
      <c r="AJ71" s="30"/>
      <c r="AK71" s="30"/>
      <c r="AL71" s="30"/>
      <c r="AM71" s="30"/>
      <c r="AN71" s="30"/>
      <c r="AO71" s="30"/>
      <c r="AP71" s="56" t="b">
        <f>IFERROR(IF(T71=Pomocný_list!$B$2,AF71*Pomocný_list!$C$2,IF(T71=Pomocný_list!$B$3,AF71*Pomocný_list!$C$3,IF(T71=Pomocný_list!$B$4,AF71*Pomocný_list!$C$4,IF(T71=Pomocný_list!$B$5,AF71*Pomocný_list!$C$5,IF(T71=Pomocný_list!$B$6,AF71*Pomocný_list!$C$6,IF(T71=Pomocný_list!$B$7,AF71*Pomocný_list!$C$7,IF(T71=Pomocný_list!$B$8,AF71*Pomocný_list!$C$8))))))),"Chybné údaje")</f>
        <v>0</v>
      </c>
      <c r="AQ71" s="56">
        <f si="5" t="shared"/>
        <v>0</v>
      </c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</row>
    <row r="72" spans="15:73" x14ac:dyDescent="0.3">
      <c r="O72" s="25"/>
      <c r="P72" s="25"/>
      <c r="Q72" s="25"/>
      <c r="R72" s="25"/>
      <c r="S72" s="25"/>
      <c r="T72" s="25"/>
      <c r="U72" s="25"/>
      <c r="V72" s="28"/>
      <c r="W72" s="38"/>
      <c r="X72" s="38"/>
      <c r="Y72" s="54">
        <f>IF(T72=Pomocný_list!$B$4,((W72/0.75)+X72),(W72)+X72*0.75)</f>
        <v>0</v>
      </c>
      <c r="Z72" s="38"/>
      <c r="AA72" s="26"/>
      <c r="AB72" s="29"/>
      <c r="AC72" s="29"/>
      <c r="AD72" s="52" t="str">
        <f si="3" t="shared"/>
        <v>Splněna</v>
      </c>
      <c r="AE72" s="53">
        <f si="2" t="shared"/>
        <v>0</v>
      </c>
      <c r="AF72" s="53">
        <f si="4" t="shared"/>
        <v>0</v>
      </c>
      <c r="AG72" s="30"/>
      <c r="AH72" s="30"/>
      <c r="AI72" s="30"/>
      <c r="AJ72" s="30"/>
      <c r="AK72" s="30"/>
      <c r="AL72" s="30"/>
      <c r="AM72" s="30"/>
      <c r="AN72" s="30"/>
      <c r="AO72" s="30"/>
      <c r="AP72" s="56" t="b">
        <f>IFERROR(IF(T72=Pomocný_list!$B$2,AF72*Pomocný_list!$C$2,IF(T72=Pomocný_list!$B$3,AF72*Pomocný_list!$C$3,IF(T72=Pomocný_list!$B$4,AF72*Pomocný_list!$C$4,IF(T72=Pomocný_list!$B$5,AF72*Pomocný_list!$C$5,IF(T72=Pomocný_list!$B$6,AF72*Pomocný_list!$C$6,IF(T72=Pomocný_list!$B$7,AF72*Pomocný_list!$C$7,IF(T72=Pomocný_list!$B$8,AF72*Pomocný_list!$C$8))))))),"Chybné údaje")</f>
        <v>0</v>
      </c>
      <c r="AQ72" s="56">
        <f si="5" t="shared"/>
        <v>0</v>
      </c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</row>
    <row r="73" spans="15:73" x14ac:dyDescent="0.3">
      <c r="O73" s="25"/>
      <c r="P73" s="25"/>
      <c r="Q73" s="25"/>
      <c r="R73" s="25"/>
      <c r="S73" s="25"/>
      <c r="T73" s="25"/>
      <c r="U73" s="25"/>
      <c r="V73" s="28"/>
      <c r="W73" s="38"/>
      <c r="X73" s="38"/>
      <c r="Y73" s="54">
        <f>IF(T73=Pomocný_list!$B$4,((W73/0.75)+X73),(W73)+X73*0.75)</f>
        <v>0</v>
      </c>
      <c r="Z73" s="38"/>
      <c r="AA73" s="26"/>
      <c r="AB73" s="29"/>
      <c r="AC73" s="29"/>
      <c r="AD73" s="52" t="str">
        <f si="3" t="shared"/>
        <v>Splněna</v>
      </c>
      <c r="AE73" s="53">
        <f si="2" t="shared"/>
        <v>0</v>
      </c>
      <c r="AF73" s="53">
        <f si="4" t="shared"/>
        <v>0</v>
      </c>
      <c r="AG73" s="30"/>
      <c r="AH73" s="30"/>
      <c r="AI73" s="30"/>
      <c r="AJ73" s="30"/>
      <c r="AK73" s="30"/>
      <c r="AL73" s="30"/>
      <c r="AM73" s="30"/>
      <c r="AN73" s="30"/>
      <c r="AO73" s="30"/>
      <c r="AP73" s="56" t="b">
        <f>IFERROR(IF(T73=Pomocný_list!$B$2,AF73*Pomocný_list!$C$2,IF(T73=Pomocný_list!$B$3,AF73*Pomocný_list!$C$3,IF(T73=Pomocný_list!$B$4,AF73*Pomocný_list!$C$4,IF(T73=Pomocný_list!$B$5,AF73*Pomocný_list!$C$5,IF(T73=Pomocný_list!$B$6,AF73*Pomocný_list!$C$6,IF(T73=Pomocný_list!$B$7,AF73*Pomocný_list!$C$7,IF(T73=Pomocný_list!$B$8,AF73*Pomocný_list!$C$8))))))),"Chybné údaje")</f>
        <v>0</v>
      </c>
      <c r="AQ73" s="56">
        <f si="5" t="shared"/>
        <v>0</v>
      </c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</row>
    <row r="74" spans="15:73" x14ac:dyDescent="0.3">
      <c r="O74" s="25"/>
      <c r="P74" s="25"/>
      <c r="Q74" s="25"/>
      <c r="R74" s="25"/>
      <c r="S74" s="25"/>
      <c r="T74" s="25"/>
      <c r="U74" s="25"/>
      <c r="V74" s="28"/>
      <c r="W74" s="38"/>
      <c r="X74" s="38"/>
      <c r="Y74" s="54">
        <f>IF(T74=Pomocný_list!$B$4,((W74/0.75)+X74),(W74)+X74*0.75)</f>
        <v>0</v>
      </c>
      <c r="Z74" s="38"/>
      <c r="AA74" s="26"/>
      <c r="AB74" s="29"/>
      <c r="AC74" s="29"/>
      <c r="AD74" s="52" t="str">
        <f si="3" t="shared"/>
        <v>Splněna</v>
      </c>
      <c r="AE74" s="53">
        <f si="2" t="shared"/>
        <v>0</v>
      </c>
      <c r="AF74" s="53">
        <f si="4" t="shared"/>
        <v>0</v>
      </c>
      <c r="AG74" s="30"/>
      <c r="AH74" s="30"/>
      <c r="AI74" s="30"/>
      <c r="AJ74" s="30"/>
      <c r="AK74" s="30"/>
      <c r="AL74" s="30"/>
      <c r="AM74" s="30"/>
      <c r="AN74" s="30"/>
      <c r="AO74" s="30"/>
      <c r="AP74" s="56" t="b">
        <f>IFERROR(IF(T74=Pomocný_list!$B$2,AF74*Pomocný_list!$C$2,IF(T74=Pomocný_list!$B$3,AF74*Pomocný_list!$C$3,IF(T74=Pomocný_list!$B$4,AF74*Pomocný_list!$C$4,IF(T74=Pomocný_list!$B$5,AF74*Pomocný_list!$C$5,IF(T74=Pomocný_list!$B$6,AF74*Pomocný_list!$C$6,IF(T74=Pomocný_list!$B$7,AF74*Pomocný_list!$C$7,IF(T74=Pomocný_list!$B$8,AF74*Pomocný_list!$C$8))))))),"Chybné údaje")</f>
        <v>0</v>
      </c>
      <c r="AQ74" s="56">
        <f si="5" t="shared"/>
        <v>0</v>
      </c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</row>
    <row r="75" spans="15:73" x14ac:dyDescent="0.3">
      <c r="O75" s="25"/>
      <c r="P75" s="25"/>
      <c r="Q75" s="25"/>
      <c r="R75" s="25"/>
      <c r="S75" s="25"/>
      <c r="T75" s="25"/>
      <c r="U75" s="25"/>
      <c r="V75" s="28"/>
      <c r="W75" s="38"/>
      <c r="X75" s="38"/>
      <c r="Y75" s="54">
        <f>IF(T75=Pomocný_list!$B$4,((W75/0.75)+X75),(W75)+X75*0.75)</f>
        <v>0</v>
      </c>
      <c r="Z75" s="38"/>
      <c r="AA75" s="26"/>
      <c r="AB75" s="29"/>
      <c r="AC75" s="29"/>
      <c r="AD75" s="52" t="str">
        <f si="3" t="shared"/>
        <v>Splněna</v>
      </c>
      <c r="AE75" s="53">
        <f si="2" t="shared"/>
        <v>0</v>
      </c>
      <c r="AF75" s="53">
        <f si="4" t="shared"/>
        <v>0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56" t="b">
        <f>IFERROR(IF(T75=Pomocný_list!$B$2,AF75*Pomocný_list!$C$2,IF(T75=Pomocný_list!$B$3,AF75*Pomocný_list!$C$3,IF(T75=Pomocný_list!$B$4,AF75*Pomocný_list!$C$4,IF(T75=Pomocný_list!$B$5,AF75*Pomocný_list!$C$5,IF(T75=Pomocný_list!$B$6,AF75*Pomocný_list!$C$6,IF(T75=Pomocný_list!$B$7,AF75*Pomocný_list!$C$7,IF(T75=Pomocný_list!$B$8,AF75*Pomocný_list!$C$8))))))),"Chybné údaje")</f>
        <v>0</v>
      </c>
      <c r="AQ75" s="56">
        <f si="5" t="shared"/>
        <v>0</v>
      </c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</row>
    <row r="76" spans="15:73" x14ac:dyDescent="0.3">
      <c r="O76" s="25"/>
      <c r="P76" s="25"/>
      <c r="Q76" s="25"/>
      <c r="R76" s="25"/>
      <c r="S76" s="25"/>
      <c r="T76" s="25"/>
      <c r="U76" s="25"/>
      <c r="V76" s="28"/>
      <c r="W76" s="38"/>
      <c r="X76" s="38"/>
      <c r="Y76" s="54">
        <f>IF(T76=Pomocný_list!$B$4,((W76/0.75)+X76),(W76)+X76*0.75)</f>
        <v>0</v>
      </c>
      <c r="Z76" s="38"/>
      <c r="AA76" s="26"/>
      <c r="AB76" s="29"/>
      <c r="AC76" s="29"/>
      <c r="AD76" s="52" t="str">
        <f si="3" t="shared"/>
        <v>Splněna</v>
      </c>
      <c r="AE76" s="53">
        <f si="2" t="shared"/>
        <v>0</v>
      </c>
      <c r="AF76" s="53">
        <f si="4" t="shared"/>
        <v>0</v>
      </c>
      <c r="AG76" s="30"/>
      <c r="AH76" s="30"/>
      <c r="AI76" s="30"/>
      <c r="AJ76" s="30"/>
      <c r="AK76" s="30"/>
      <c r="AL76" s="30"/>
      <c r="AM76" s="30"/>
      <c r="AN76" s="30"/>
      <c r="AO76" s="30"/>
      <c r="AP76" s="56" t="b">
        <f>IFERROR(IF(T76=Pomocný_list!$B$2,AF76*Pomocný_list!$C$2,IF(T76=Pomocný_list!$B$3,AF76*Pomocný_list!$C$3,IF(T76=Pomocný_list!$B$4,AF76*Pomocný_list!$C$4,IF(T76=Pomocný_list!$B$5,AF76*Pomocný_list!$C$5,IF(T76=Pomocný_list!$B$6,AF76*Pomocný_list!$C$6,IF(T76=Pomocný_list!$B$7,AF76*Pomocný_list!$C$7,IF(T76=Pomocný_list!$B$8,AF76*Pomocný_list!$C$8))))))),"Chybné údaje")</f>
        <v>0</v>
      </c>
      <c r="AQ76" s="56">
        <f si="5" t="shared"/>
        <v>0</v>
      </c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</row>
    <row r="77" spans="15:73" x14ac:dyDescent="0.3">
      <c r="O77" s="25"/>
      <c r="P77" s="25"/>
      <c r="Q77" s="25"/>
      <c r="R77" s="25"/>
      <c r="S77" s="25"/>
      <c r="T77" s="25"/>
      <c r="U77" s="25"/>
      <c r="V77" s="28"/>
      <c r="W77" s="38"/>
      <c r="X77" s="38"/>
      <c r="Y77" s="54">
        <f>IF(T77=Pomocný_list!$B$4,((W77/0.75)+X77),(W77)+X77*0.75)</f>
        <v>0</v>
      </c>
      <c r="Z77" s="38"/>
      <c r="AA77" s="26"/>
      <c r="AB77" s="29"/>
      <c r="AC77" s="29"/>
      <c r="AD77" s="52" t="str">
        <f si="3" t="shared"/>
        <v>Splněna</v>
      </c>
      <c r="AE77" s="53">
        <f si="2" t="shared"/>
        <v>0</v>
      </c>
      <c r="AF77" s="53">
        <f si="4" t="shared"/>
        <v>0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56" t="b">
        <f>IFERROR(IF(T77=Pomocný_list!$B$2,AF77*Pomocný_list!$C$2,IF(T77=Pomocný_list!$B$3,AF77*Pomocný_list!$C$3,IF(T77=Pomocný_list!$B$4,AF77*Pomocný_list!$C$4,IF(T77=Pomocný_list!$B$5,AF77*Pomocný_list!$C$5,IF(T77=Pomocný_list!$B$6,AF77*Pomocný_list!$C$6,IF(T77=Pomocný_list!$B$7,AF77*Pomocný_list!$C$7,IF(T77=Pomocný_list!$B$8,AF77*Pomocný_list!$C$8))))))),"Chybné údaje")</f>
        <v>0</v>
      </c>
      <c r="AQ77" s="56">
        <f si="5" t="shared"/>
        <v>0</v>
      </c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</row>
    <row r="78" spans="15:73" x14ac:dyDescent="0.3">
      <c r="O78" s="25"/>
      <c r="P78" s="25"/>
      <c r="Q78" s="25"/>
      <c r="R78" s="25"/>
      <c r="S78" s="25"/>
      <c r="T78" s="25"/>
      <c r="U78" s="25"/>
      <c r="V78" s="28"/>
      <c r="W78" s="38"/>
      <c r="X78" s="38"/>
      <c r="Y78" s="54">
        <f>IF(T78=Pomocný_list!$B$4,((W78/0.75)+X78),(W78)+X78*0.75)</f>
        <v>0</v>
      </c>
      <c r="Z78" s="38"/>
      <c r="AA78" s="26"/>
      <c r="AB78" s="29"/>
      <c r="AC78" s="29"/>
      <c r="AD78" s="52" t="str">
        <f si="3" t="shared"/>
        <v>Splněna</v>
      </c>
      <c r="AE78" s="53">
        <f si="2" t="shared"/>
        <v>0</v>
      </c>
      <c r="AF78" s="53">
        <f si="4" t="shared"/>
        <v>0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56" t="b">
        <f>IFERROR(IF(T78=Pomocný_list!$B$2,AF78*Pomocný_list!$C$2,IF(T78=Pomocný_list!$B$3,AF78*Pomocný_list!$C$3,IF(T78=Pomocný_list!$B$4,AF78*Pomocný_list!$C$4,IF(T78=Pomocný_list!$B$5,AF78*Pomocný_list!$C$5,IF(T78=Pomocný_list!$B$6,AF78*Pomocný_list!$C$6,IF(T78=Pomocný_list!$B$7,AF78*Pomocný_list!$C$7,IF(T78=Pomocný_list!$B$8,AF78*Pomocný_list!$C$8))))))),"Chybné údaje")</f>
        <v>0</v>
      </c>
      <c r="AQ78" s="56">
        <f si="5" t="shared"/>
        <v>0</v>
      </c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</row>
    <row r="79" spans="15:73" x14ac:dyDescent="0.3">
      <c r="O79" s="25"/>
      <c r="P79" s="25"/>
      <c r="Q79" s="25"/>
      <c r="R79" s="25"/>
      <c r="S79" s="25"/>
      <c r="T79" s="25"/>
      <c r="U79" s="25"/>
      <c r="V79" s="28"/>
      <c r="W79" s="38"/>
      <c r="X79" s="38"/>
      <c r="Y79" s="54">
        <f>IF(T79=Pomocný_list!$B$4,((W79/0.75)+X79),(W79)+X79*0.75)</f>
        <v>0</v>
      </c>
      <c r="Z79" s="38"/>
      <c r="AA79" s="26"/>
      <c r="AB79" s="29"/>
      <c r="AC79" s="29"/>
      <c r="AD79" s="52" t="str">
        <f si="3" t="shared"/>
        <v>Splněna</v>
      </c>
      <c r="AE79" s="53">
        <f si="2" t="shared"/>
        <v>0</v>
      </c>
      <c r="AF79" s="53">
        <f si="4" t="shared"/>
        <v>0</v>
      </c>
      <c r="AG79" s="30"/>
      <c r="AH79" s="30"/>
      <c r="AI79" s="30"/>
      <c r="AJ79" s="30"/>
      <c r="AK79" s="30"/>
      <c r="AL79" s="30"/>
      <c r="AM79" s="30"/>
      <c r="AN79" s="30"/>
      <c r="AO79" s="30"/>
      <c r="AP79" s="56" t="b">
        <f>IFERROR(IF(T79=Pomocný_list!$B$2,AF79*Pomocný_list!$C$2,IF(T79=Pomocný_list!$B$3,AF79*Pomocný_list!$C$3,IF(T79=Pomocný_list!$B$4,AF79*Pomocný_list!$C$4,IF(T79=Pomocný_list!$B$5,AF79*Pomocný_list!$C$5,IF(T79=Pomocný_list!$B$6,AF79*Pomocný_list!$C$6,IF(T79=Pomocný_list!$B$7,AF79*Pomocný_list!$C$7,IF(T79=Pomocný_list!$B$8,AF79*Pomocný_list!$C$8))))))),"Chybné údaje")</f>
        <v>0</v>
      </c>
      <c r="AQ79" s="56">
        <f si="5" t="shared"/>
        <v>0</v>
      </c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</row>
    <row r="80" spans="15:73" x14ac:dyDescent="0.3">
      <c r="O80" s="25"/>
      <c r="P80" s="25"/>
      <c r="Q80" s="25"/>
      <c r="R80" s="25"/>
      <c r="S80" s="25"/>
      <c r="T80" s="25"/>
      <c r="U80" s="25"/>
      <c r="V80" s="28"/>
      <c r="W80" s="38"/>
      <c r="X80" s="38"/>
      <c r="Y80" s="54">
        <f>IF(T80=Pomocný_list!$B$4,((W80/0.75)+X80),(W80)+X80*0.75)</f>
        <v>0</v>
      </c>
      <c r="Z80" s="38"/>
      <c r="AA80" s="26"/>
      <c r="AB80" s="29"/>
      <c r="AC80" s="29"/>
      <c r="AD80" s="52" t="str">
        <f si="3" t="shared"/>
        <v>Splněna</v>
      </c>
      <c r="AE80" s="53">
        <f si="2" t="shared"/>
        <v>0</v>
      </c>
      <c r="AF80" s="53">
        <f si="4" t="shared"/>
        <v>0</v>
      </c>
      <c r="AG80" s="30"/>
      <c r="AH80" s="30"/>
      <c r="AI80" s="30"/>
      <c r="AJ80" s="30"/>
      <c r="AK80" s="30"/>
      <c r="AL80" s="30"/>
      <c r="AM80" s="30"/>
      <c r="AN80" s="30"/>
      <c r="AO80" s="30"/>
      <c r="AP80" s="56" t="b">
        <f>IFERROR(IF(T80=Pomocný_list!$B$2,AF80*Pomocný_list!$C$2,IF(T80=Pomocný_list!$B$3,AF80*Pomocný_list!$C$3,IF(T80=Pomocný_list!$B$4,AF80*Pomocný_list!$C$4,IF(T80=Pomocný_list!$B$5,AF80*Pomocný_list!$C$5,IF(T80=Pomocný_list!$B$6,AF80*Pomocný_list!$C$6,IF(T80=Pomocný_list!$B$7,AF80*Pomocný_list!$C$7,IF(T80=Pomocný_list!$B$8,AF80*Pomocný_list!$C$8))))))),"Chybné údaje")</f>
        <v>0</v>
      </c>
      <c r="AQ80" s="56">
        <f si="5" t="shared"/>
        <v>0</v>
      </c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</row>
    <row r="81" spans="15:73" x14ac:dyDescent="0.3">
      <c r="O81" s="25"/>
      <c r="P81" s="25"/>
      <c r="Q81" s="25"/>
      <c r="R81" s="25"/>
      <c r="S81" s="25"/>
      <c r="T81" s="25"/>
      <c r="U81" s="25"/>
      <c r="V81" s="28"/>
      <c r="W81" s="38"/>
      <c r="X81" s="38"/>
      <c r="Y81" s="54">
        <f>IF(T81=Pomocný_list!$B$4,((W81/0.75)+X81),(W81)+X81*0.75)</f>
        <v>0</v>
      </c>
      <c r="Z81" s="38"/>
      <c r="AA81" s="26"/>
      <c r="AB81" s="29"/>
      <c r="AC81" s="29"/>
      <c r="AD81" s="52" t="str">
        <f si="3" t="shared"/>
        <v>Splněna</v>
      </c>
      <c r="AE81" s="53">
        <f si="2" t="shared"/>
        <v>0</v>
      </c>
      <c r="AF81" s="53">
        <f si="4" t="shared"/>
        <v>0</v>
      </c>
      <c r="AG81" s="30"/>
      <c r="AH81" s="30"/>
      <c r="AI81" s="30"/>
      <c r="AJ81" s="30"/>
      <c r="AK81" s="30"/>
      <c r="AL81" s="30"/>
      <c r="AM81" s="30"/>
      <c r="AN81" s="30"/>
      <c r="AO81" s="30"/>
      <c r="AP81" s="56" t="b">
        <f>IFERROR(IF(T81=Pomocný_list!$B$2,AF81*Pomocný_list!$C$2,IF(T81=Pomocný_list!$B$3,AF81*Pomocný_list!$C$3,IF(T81=Pomocný_list!$B$4,AF81*Pomocný_list!$C$4,IF(T81=Pomocný_list!$B$5,AF81*Pomocný_list!$C$5,IF(T81=Pomocný_list!$B$6,AF81*Pomocný_list!$C$6,IF(T81=Pomocný_list!$B$7,AF81*Pomocný_list!$C$7,IF(T81=Pomocný_list!$B$8,AF81*Pomocný_list!$C$8))))))),"Chybné údaje")</f>
        <v>0</v>
      </c>
      <c r="AQ81" s="56">
        <f si="5" t="shared"/>
        <v>0</v>
      </c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</row>
    <row r="82" spans="15:73" x14ac:dyDescent="0.3">
      <c r="O82" s="25"/>
      <c r="P82" s="25"/>
      <c r="Q82" s="25"/>
      <c r="R82" s="25"/>
      <c r="S82" s="25"/>
      <c r="T82" s="25"/>
      <c r="U82" s="25"/>
      <c r="V82" s="28"/>
      <c r="W82" s="38"/>
      <c r="X82" s="38"/>
      <c r="Y82" s="54">
        <f>IF(T82=Pomocný_list!$B$4,((W82/0.75)+X82),(W82)+X82*0.75)</f>
        <v>0</v>
      </c>
      <c r="Z82" s="38"/>
      <c r="AA82" s="26"/>
      <c r="AB82" s="29"/>
      <c r="AC82" s="29"/>
      <c r="AD82" s="52" t="str">
        <f si="3" t="shared"/>
        <v>Splněna</v>
      </c>
      <c r="AE82" s="53">
        <f si="2" t="shared"/>
        <v>0</v>
      </c>
      <c r="AF82" s="53">
        <f si="4" t="shared"/>
        <v>0</v>
      </c>
      <c r="AG82" s="30"/>
      <c r="AH82" s="30"/>
      <c r="AI82" s="30"/>
      <c r="AJ82" s="30"/>
      <c r="AK82" s="30"/>
      <c r="AL82" s="30"/>
      <c r="AM82" s="30"/>
      <c r="AN82" s="30"/>
      <c r="AO82" s="30"/>
      <c r="AP82" s="56" t="b">
        <f>IFERROR(IF(T82=Pomocný_list!$B$2,AF82*Pomocný_list!$C$2,IF(T82=Pomocný_list!$B$3,AF82*Pomocný_list!$C$3,IF(T82=Pomocný_list!$B$4,AF82*Pomocný_list!$C$4,IF(T82=Pomocný_list!$B$5,AF82*Pomocný_list!$C$5,IF(T82=Pomocný_list!$B$6,AF82*Pomocný_list!$C$6,IF(T82=Pomocný_list!$B$7,AF82*Pomocný_list!$C$7,IF(T82=Pomocný_list!$B$8,AF82*Pomocný_list!$C$8))))))),"Chybné údaje")</f>
        <v>0</v>
      </c>
      <c r="AQ82" s="56">
        <f si="5" t="shared"/>
        <v>0</v>
      </c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</row>
    <row r="83" spans="15:73" x14ac:dyDescent="0.3">
      <c r="O83" s="25"/>
      <c r="P83" s="25"/>
      <c r="Q83" s="25"/>
      <c r="R83" s="25"/>
      <c r="S83" s="25"/>
      <c r="T83" s="25"/>
      <c r="U83" s="25"/>
      <c r="V83" s="28"/>
      <c r="W83" s="38"/>
      <c r="X83" s="38"/>
      <c r="Y83" s="54">
        <f>IF(T83=Pomocný_list!$B$4,((W83/0.75)+X83),(W83)+X83*0.75)</f>
        <v>0</v>
      </c>
      <c r="Z83" s="38"/>
      <c r="AA83" s="26"/>
      <c r="AB83" s="29"/>
      <c r="AC83" s="29"/>
      <c r="AD83" s="52" t="str">
        <f si="3" t="shared"/>
        <v>Splněna</v>
      </c>
      <c r="AE83" s="53">
        <f si="2" t="shared"/>
        <v>0</v>
      </c>
      <c r="AF83" s="53">
        <f si="4" t="shared"/>
        <v>0</v>
      </c>
      <c r="AG83" s="30"/>
      <c r="AH83" s="30"/>
      <c r="AI83" s="30"/>
      <c r="AJ83" s="30"/>
      <c r="AK83" s="30"/>
      <c r="AL83" s="30"/>
      <c r="AM83" s="30"/>
      <c r="AN83" s="30"/>
      <c r="AO83" s="30"/>
      <c r="AP83" s="56" t="b">
        <f>IFERROR(IF(T83=Pomocný_list!$B$2,AF83*Pomocný_list!$C$2,IF(T83=Pomocný_list!$B$3,AF83*Pomocný_list!$C$3,IF(T83=Pomocný_list!$B$4,AF83*Pomocný_list!$C$4,IF(T83=Pomocný_list!$B$5,AF83*Pomocný_list!$C$5,IF(T83=Pomocný_list!$B$6,AF83*Pomocný_list!$C$6,IF(T83=Pomocný_list!$B$7,AF83*Pomocný_list!$C$7,IF(T83=Pomocný_list!$B$8,AF83*Pomocný_list!$C$8))))))),"Chybné údaje")</f>
        <v>0</v>
      </c>
      <c r="AQ83" s="56">
        <f si="5" t="shared"/>
        <v>0</v>
      </c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</row>
    <row r="84" spans="15:73" x14ac:dyDescent="0.3">
      <c r="O84" s="25"/>
      <c r="P84" s="25"/>
      <c r="Q84" s="25"/>
      <c r="R84" s="25"/>
      <c r="S84" s="25"/>
      <c r="T84" s="25"/>
      <c r="U84" s="25"/>
      <c r="V84" s="28"/>
      <c r="W84" s="38"/>
      <c r="X84" s="38"/>
      <c r="Y84" s="54">
        <f>IF(T84=Pomocný_list!$B$4,((W84/0.75)+X84),(W84)+X84*0.75)</f>
        <v>0</v>
      </c>
      <c r="Z84" s="38"/>
      <c r="AA84" s="26"/>
      <c r="AB84" s="29"/>
      <c r="AC84" s="29"/>
      <c r="AD84" s="52" t="str">
        <f si="3" t="shared"/>
        <v>Splněna</v>
      </c>
      <c r="AE84" s="53">
        <f si="2" t="shared"/>
        <v>0</v>
      </c>
      <c r="AF84" s="53">
        <f si="4" t="shared"/>
        <v>0</v>
      </c>
      <c r="AG84" s="30"/>
      <c r="AH84" s="30"/>
      <c r="AI84" s="30"/>
      <c r="AJ84" s="30"/>
      <c r="AK84" s="30"/>
      <c r="AL84" s="30"/>
      <c r="AM84" s="30"/>
      <c r="AN84" s="30"/>
      <c r="AO84" s="30"/>
      <c r="AP84" s="56" t="b">
        <f>IFERROR(IF(T84=Pomocný_list!$B$2,AF84*Pomocný_list!$C$2,IF(T84=Pomocný_list!$B$3,AF84*Pomocný_list!$C$3,IF(T84=Pomocný_list!$B$4,AF84*Pomocný_list!$C$4,IF(T84=Pomocný_list!$B$5,AF84*Pomocný_list!$C$5,IF(T84=Pomocný_list!$B$6,AF84*Pomocný_list!$C$6,IF(T84=Pomocný_list!$B$7,AF84*Pomocný_list!$C$7,IF(T84=Pomocný_list!$B$8,AF84*Pomocný_list!$C$8))))))),"Chybné údaje")</f>
        <v>0</v>
      </c>
      <c r="AQ84" s="56">
        <f si="5" t="shared"/>
        <v>0</v>
      </c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</row>
    <row r="85" spans="15:73" x14ac:dyDescent="0.3">
      <c r="O85" s="25"/>
      <c r="P85" s="25"/>
      <c r="Q85" s="25"/>
      <c r="R85" s="25"/>
      <c r="S85" s="25"/>
      <c r="T85" s="25"/>
      <c r="U85" s="25"/>
      <c r="V85" s="28"/>
      <c r="W85" s="38"/>
      <c r="X85" s="38"/>
      <c r="Y85" s="54">
        <f>IF(T85=Pomocný_list!$B$4,((W85/0.75)+X85),(W85)+X85*0.75)</f>
        <v>0</v>
      </c>
      <c r="Z85" s="38"/>
      <c r="AA85" s="26"/>
      <c r="AB85" s="29"/>
      <c r="AC85" s="29"/>
      <c r="AD85" s="52" t="str">
        <f si="3" t="shared"/>
        <v>Splněna</v>
      </c>
      <c r="AE85" s="53">
        <f si="2" t="shared"/>
        <v>0</v>
      </c>
      <c r="AF85" s="53">
        <f si="4" t="shared"/>
        <v>0</v>
      </c>
      <c r="AG85" s="30"/>
      <c r="AH85" s="30"/>
      <c r="AI85" s="30"/>
      <c r="AJ85" s="30"/>
      <c r="AK85" s="30"/>
      <c r="AL85" s="30"/>
      <c r="AM85" s="30"/>
      <c r="AN85" s="30"/>
      <c r="AO85" s="30"/>
      <c r="AP85" s="56" t="b">
        <f>IFERROR(IF(T85=Pomocný_list!$B$2,AF85*Pomocný_list!$C$2,IF(T85=Pomocný_list!$B$3,AF85*Pomocný_list!$C$3,IF(T85=Pomocný_list!$B$4,AF85*Pomocný_list!$C$4,IF(T85=Pomocný_list!$B$5,AF85*Pomocný_list!$C$5,IF(T85=Pomocný_list!$B$6,AF85*Pomocný_list!$C$6,IF(T85=Pomocný_list!$B$7,AF85*Pomocný_list!$C$7,IF(T85=Pomocný_list!$B$8,AF85*Pomocný_list!$C$8))))))),"Chybné údaje")</f>
        <v>0</v>
      </c>
      <c r="AQ85" s="56">
        <f si="5" t="shared"/>
        <v>0</v>
      </c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</row>
    <row r="86" spans="15:73" x14ac:dyDescent="0.3">
      <c r="O86" s="25"/>
      <c r="P86" s="25"/>
      <c r="Q86" s="25"/>
      <c r="R86" s="25"/>
      <c r="S86" s="25"/>
      <c r="T86" s="25"/>
      <c r="U86" s="25"/>
      <c r="V86" s="28"/>
      <c r="W86" s="38"/>
      <c r="X86" s="38"/>
      <c r="Y86" s="54">
        <f>IF(T86=Pomocný_list!$B$4,((W86/0.75)+X86),(W86)+X86*0.75)</f>
        <v>0</v>
      </c>
      <c r="Z86" s="38"/>
      <c r="AA86" s="26"/>
      <c r="AB86" s="29"/>
      <c r="AC86" s="29"/>
      <c r="AD86" s="52" t="str">
        <f si="3" t="shared"/>
        <v>Splněna</v>
      </c>
      <c r="AE86" s="53">
        <f si="2" t="shared"/>
        <v>0</v>
      </c>
      <c r="AF86" s="53">
        <f si="4" t="shared"/>
        <v>0</v>
      </c>
      <c r="AG86" s="30"/>
      <c r="AH86" s="30"/>
      <c r="AI86" s="30"/>
      <c r="AJ86" s="30"/>
      <c r="AK86" s="30"/>
      <c r="AL86" s="30"/>
      <c r="AM86" s="30"/>
      <c r="AN86" s="30"/>
      <c r="AO86" s="30"/>
      <c r="AP86" s="56" t="b">
        <f>IFERROR(IF(T86=Pomocný_list!$B$2,AF86*Pomocný_list!$C$2,IF(T86=Pomocný_list!$B$3,AF86*Pomocný_list!$C$3,IF(T86=Pomocný_list!$B$4,AF86*Pomocný_list!$C$4,IF(T86=Pomocný_list!$B$5,AF86*Pomocný_list!$C$5,IF(T86=Pomocný_list!$B$6,AF86*Pomocný_list!$C$6,IF(T86=Pomocný_list!$B$7,AF86*Pomocný_list!$C$7,IF(T86=Pomocný_list!$B$8,AF86*Pomocný_list!$C$8))))))),"Chybné údaje")</f>
        <v>0</v>
      </c>
      <c r="AQ86" s="56">
        <f si="5" t="shared"/>
        <v>0</v>
      </c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</row>
    <row r="87" spans="15:73" x14ac:dyDescent="0.3">
      <c r="O87" s="25"/>
      <c r="P87" s="25"/>
      <c r="Q87" s="25"/>
      <c r="R87" s="25"/>
      <c r="S87" s="25"/>
      <c r="T87" s="25"/>
      <c r="U87" s="25"/>
      <c r="V87" s="28"/>
      <c r="W87" s="38"/>
      <c r="X87" s="38"/>
      <c r="Y87" s="54">
        <f>IF(T87=Pomocný_list!$B$4,((W87/0.75)+X87),(W87)+X87*0.75)</f>
        <v>0</v>
      </c>
      <c r="Z87" s="38"/>
      <c r="AA87" s="26"/>
      <c r="AB87" s="29"/>
      <c r="AC87" s="29"/>
      <c r="AD87" s="52" t="str">
        <f si="3" t="shared"/>
        <v>Splněna</v>
      </c>
      <c r="AE87" s="53">
        <f si="2" t="shared"/>
        <v>0</v>
      </c>
      <c r="AF87" s="53">
        <f si="4" t="shared"/>
        <v>0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56" t="b">
        <f>IFERROR(IF(T87=Pomocný_list!$B$2,AF87*Pomocný_list!$C$2,IF(T87=Pomocný_list!$B$3,AF87*Pomocný_list!$C$3,IF(T87=Pomocný_list!$B$4,AF87*Pomocný_list!$C$4,IF(T87=Pomocný_list!$B$5,AF87*Pomocný_list!$C$5,IF(T87=Pomocný_list!$B$6,AF87*Pomocný_list!$C$6,IF(T87=Pomocný_list!$B$7,AF87*Pomocný_list!$C$7,IF(T87=Pomocný_list!$B$8,AF87*Pomocný_list!$C$8))))))),"Chybné údaje")</f>
        <v>0</v>
      </c>
      <c r="AQ87" s="56">
        <f si="5" t="shared"/>
        <v>0</v>
      </c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</row>
    <row r="88" spans="15:73" x14ac:dyDescent="0.3">
      <c r="O88" s="25"/>
      <c r="P88" s="25"/>
      <c r="Q88" s="25"/>
      <c r="R88" s="25"/>
      <c r="S88" s="25"/>
      <c r="T88" s="25"/>
      <c r="U88" s="25"/>
      <c r="V88" s="28"/>
      <c r="W88" s="38"/>
      <c r="X88" s="38"/>
      <c r="Y88" s="54">
        <f>IF(T88=Pomocný_list!$B$4,((W88/0.75)+X88),(W88)+X88*0.75)</f>
        <v>0</v>
      </c>
      <c r="Z88" s="38"/>
      <c r="AA88" s="26"/>
      <c r="AB88" s="29"/>
      <c r="AC88" s="29"/>
      <c r="AD88" s="52" t="str">
        <f si="3" t="shared"/>
        <v>Splněna</v>
      </c>
      <c r="AE88" s="53">
        <f si="2" t="shared"/>
        <v>0</v>
      </c>
      <c r="AF88" s="53">
        <f si="4" t="shared"/>
        <v>0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56" t="b">
        <f>IFERROR(IF(T88=Pomocný_list!$B$2,AF88*Pomocný_list!$C$2,IF(T88=Pomocný_list!$B$3,AF88*Pomocný_list!$C$3,IF(T88=Pomocný_list!$B$4,AF88*Pomocný_list!$C$4,IF(T88=Pomocný_list!$B$5,AF88*Pomocný_list!$C$5,IF(T88=Pomocný_list!$B$6,AF88*Pomocný_list!$C$6,IF(T88=Pomocný_list!$B$7,AF88*Pomocný_list!$C$7,IF(T88=Pomocný_list!$B$8,AF88*Pomocný_list!$C$8))))))),"Chybné údaje")</f>
        <v>0</v>
      </c>
      <c r="AQ88" s="56">
        <f si="5" t="shared"/>
        <v>0</v>
      </c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</row>
    <row r="89" spans="15:73" x14ac:dyDescent="0.3">
      <c r="O89" s="25"/>
      <c r="P89" s="25"/>
      <c r="Q89" s="25"/>
      <c r="R89" s="25"/>
      <c r="S89" s="25"/>
      <c r="T89" s="25"/>
      <c r="U89" s="25"/>
      <c r="V89" s="28"/>
      <c r="W89" s="38"/>
      <c r="X89" s="38"/>
      <c r="Y89" s="54">
        <f>IF(T89=Pomocný_list!$B$4,((W89/0.75)+X89),(W89)+X89*0.75)</f>
        <v>0</v>
      </c>
      <c r="Z89" s="38"/>
      <c r="AA89" s="26"/>
      <c r="AB89" s="29"/>
      <c r="AC89" s="29"/>
      <c r="AD89" s="52" t="str">
        <f si="3" t="shared"/>
        <v>Splněna</v>
      </c>
      <c r="AE89" s="53">
        <f si="2" t="shared"/>
        <v>0</v>
      </c>
      <c r="AF89" s="53">
        <f si="4" t="shared"/>
        <v>0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56" t="b">
        <f>IFERROR(IF(T89=Pomocný_list!$B$2,AF89*Pomocný_list!$C$2,IF(T89=Pomocný_list!$B$3,AF89*Pomocný_list!$C$3,IF(T89=Pomocný_list!$B$4,AF89*Pomocný_list!$C$4,IF(T89=Pomocný_list!$B$5,AF89*Pomocný_list!$C$5,IF(T89=Pomocný_list!$B$6,AF89*Pomocný_list!$C$6,IF(T89=Pomocný_list!$B$7,AF89*Pomocný_list!$C$7,IF(T89=Pomocný_list!$B$8,AF89*Pomocný_list!$C$8))))))),"Chybné údaje")</f>
        <v>0</v>
      </c>
      <c r="AQ89" s="56">
        <f si="5" t="shared"/>
        <v>0</v>
      </c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</row>
    <row r="90" spans="15:73" x14ac:dyDescent="0.3">
      <c r="O90" s="25"/>
      <c r="P90" s="25"/>
      <c r="Q90" s="25"/>
      <c r="R90" s="25"/>
      <c r="S90" s="25"/>
      <c r="T90" s="25"/>
      <c r="U90" s="25"/>
      <c r="V90" s="28"/>
      <c r="W90" s="38"/>
      <c r="X90" s="38"/>
      <c r="Y90" s="54">
        <f>IF(T90=Pomocný_list!$B$4,((W90/0.75)+X90),(W90)+X90*0.75)</f>
        <v>0</v>
      </c>
      <c r="Z90" s="38"/>
      <c r="AA90" s="26"/>
      <c r="AB90" s="29"/>
      <c r="AC90" s="29"/>
      <c r="AD90" s="52" t="str">
        <f si="3" t="shared"/>
        <v>Splněna</v>
      </c>
      <c r="AE90" s="53">
        <f si="2" t="shared"/>
        <v>0</v>
      </c>
      <c r="AF90" s="53">
        <f si="4" t="shared"/>
        <v>0</v>
      </c>
      <c r="AG90" s="30"/>
      <c r="AH90" s="30"/>
      <c r="AI90" s="30"/>
      <c r="AJ90" s="30"/>
      <c r="AK90" s="30"/>
      <c r="AL90" s="30"/>
      <c r="AM90" s="30"/>
      <c r="AN90" s="30"/>
      <c r="AO90" s="30"/>
      <c r="AP90" s="56" t="b">
        <f>IFERROR(IF(T90=Pomocný_list!$B$2,AF90*Pomocný_list!$C$2,IF(T90=Pomocný_list!$B$3,AF90*Pomocný_list!$C$3,IF(T90=Pomocný_list!$B$4,AF90*Pomocný_list!$C$4,IF(T90=Pomocný_list!$B$5,AF90*Pomocný_list!$C$5,IF(T90=Pomocný_list!$B$6,AF90*Pomocný_list!$C$6,IF(T90=Pomocný_list!$B$7,AF90*Pomocný_list!$C$7,IF(T90=Pomocný_list!$B$8,AF90*Pomocný_list!$C$8))))))),"Chybné údaje")</f>
        <v>0</v>
      </c>
      <c r="AQ90" s="56">
        <f si="5" t="shared"/>
        <v>0</v>
      </c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</row>
    <row r="91" spans="15:73" x14ac:dyDescent="0.3">
      <c r="O91" s="25"/>
      <c r="P91" s="25"/>
      <c r="Q91" s="25"/>
      <c r="R91" s="25"/>
      <c r="S91" s="25"/>
      <c r="T91" s="25"/>
      <c r="U91" s="25"/>
      <c r="V91" s="28"/>
      <c r="W91" s="38"/>
      <c r="X91" s="38"/>
      <c r="Y91" s="54">
        <f>IF(T91=Pomocný_list!$B$4,((W91/0.75)+X91),(W91)+X91*0.75)</f>
        <v>0</v>
      </c>
      <c r="Z91" s="38"/>
      <c r="AA91" s="26"/>
      <c r="AB91" s="29"/>
      <c r="AC91" s="29"/>
      <c r="AD91" s="52" t="str">
        <f si="3" t="shared"/>
        <v>Splněna</v>
      </c>
      <c r="AE91" s="53">
        <f si="2" t="shared"/>
        <v>0</v>
      </c>
      <c r="AF91" s="53">
        <f si="4" t="shared"/>
        <v>0</v>
      </c>
      <c r="AG91" s="30"/>
      <c r="AH91" s="30"/>
      <c r="AI91" s="30"/>
      <c r="AJ91" s="30"/>
      <c r="AK91" s="30"/>
      <c r="AL91" s="30"/>
      <c r="AM91" s="30"/>
      <c r="AN91" s="30"/>
      <c r="AO91" s="30"/>
      <c r="AP91" s="56" t="b">
        <f>IFERROR(IF(T91=Pomocný_list!$B$2,AF91*Pomocný_list!$C$2,IF(T91=Pomocný_list!$B$3,AF91*Pomocný_list!$C$3,IF(T91=Pomocný_list!$B$4,AF91*Pomocný_list!$C$4,IF(T91=Pomocný_list!$B$5,AF91*Pomocný_list!$C$5,IF(T91=Pomocný_list!$B$6,AF91*Pomocný_list!$C$6,IF(T91=Pomocný_list!$B$7,AF91*Pomocný_list!$C$7,IF(T91=Pomocný_list!$B$8,AF91*Pomocný_list!$C$8))))))),"Chybné údaje")</f>
        <v>0</v>
      </c>
      <c r="AQ91" s="56">
        <f si="5" t="shared"/>
        <v>0</v>
      </c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</row>
    <row r="92" spans="15:73" x14ac:dyDescent="0.3">
      <c r="O92" s="25"/>
      <c r="P92" s="25"/>
      <c r="Q92" s="25"/>
      <c r="R92" s="25"/>
      <c r="S92" s="25"/>
      <c r="T92" s="25"/>
      <c r="U92" s="25"/>
      <c r="V92" s="28"/>
      <c r="W92" s="38"/>
      <c r="X92" s="38"/>
      <c r="Y92" s="54">
        <f>IF(T92=Pomocný_list!$B$4,((W92/0.75)+X92),(W92)+X92*0.75)</f>
        <v>0</v>
      </c>
      <c r="Z92" s="38"/>
      <c r="AA92" s="26"/>
      <c r="AB92" s="29"/>
      <c r="AC92" s="29"/>
      <c r="AD92" s="52" t="str">
        <f si="3" t="shared"/>
        <v>Splněna</v>
      </c>
      <c r="AE92" s="53">
        <f si="2" t="shared"/>
        <v>0</v>
      </c>
      <c r="AF92" s="53">
        <f si="4" t="shared"/>
        <v>0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56" t="b">
        <f>IFERROR(IF(T92=Pomocný_list!$B$2,AF92*Pomocný_list!$C$2,IF(T92=Pomocný_list!$B$3,AF92*Pomocný_list!$C$3,IF(T92=Pomocný_list!$B$4,AF92*Pomocný_list!$C$4,IF(T92=Pomocný_list!$B$5,AF92*Pomocný_list!$C$5,IF(T92=Pomocný_list!$B$6,AF92*Pomocný_list!$C$6,IF(T92=Pomocný_list!$B$7,AF92*Pomocný_list!$C$7,IF(T92=Pomocný_list!$B$8,AF92*Pomocný_list!$C$8))))))),"Chybné údaje")</f>
        <v>0</v>
      </c>
      <c r="AQ92" s="56">
        <f si="5" t="shared"/>
        <v>0</v>
      </c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</row>
    <row r="93" spans="15:73" x14ac:dyDescent="0.3">
      <c r="O93" s="25"/>
      <c r="P93" s="25"/>
      <c r="Q93" s="25"/>
      <c r="R93" s="25"/>
      <c r="S93" s="25"/>
      <c r="T93" s="25"/>
      <c r="U93" s="25"/>
      <c r="V93" s="28"/>
      <c r="W93" s="38"/>
      <c r="X93" s="38"/>
      <c r="Y93" s="54">
        <f>IF(T93=Pomocný_list!$B$4,((W93/0.75)+X93),(W93)+X93*0.75)</f>
        <v>0</v>
      </c>
      <c r="Z93" s="38"/>
      <c r="AA93" s="26"/>
      <c r="AB93" s="29"/>
      <c r="AC93" s="29"/>
      <c r="AD93" s="52" t="str">
        <f si="3" t="shared"/>
        <v>Splněna</v>
      </c>
      <c r="AE93" s="53">
        <f si="2" t="shared"/>
        <v>0</v>
      </c>
      <c r="AF93" s="53">
        <f si="4" t="shared"/>
        <v>0</v>
      </c>
      <c r="AG93" s="30"/>
      <c r="AH93" s="30"/>
      <c r="AI93" s="30"/>
      <c r="AJ93" s="30"/>
      <c r="AK93" s="30"/>
      <c r="AL93" s="30"/>
      <c r="AM93" s="30"/>
      <c r="AN93" s="30"/>
      <c r="AO93" s="30"/>
      <c r="AP93" s="56" t="b">
        <f>IFERROR(IF(T93=Pomocný_list!$B$2,AF93*Pomocný_list!$C$2,IF(T93=Pomocný_list!$B$3,AF93*Pomocný_list!$C$3,IF(T93=Pomocný_list!$B$4,AF93*Pomocný_list!$C$4,IF(T93=Pomocný_list!$B$5,AF93*Pomocný_list!$C$5,IF(T93=Pomocný_list!$B$6,AF93*Pomocný_list!$C$6,IF(T93=Pomocný_list!$B$7,AF93*Pomocný_list!$C$7,IF(T93=Pomocný_list!$B$8,AF93*Pomocný_list!$C$8))))))),"Chybné údaje")</f>
        <v>0</v>
      </c>
      <c r="AQ93" s="56">
        <f si="5" t="shared"/>
        <v>0</v>
      </c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</row>
    <row r="94" spans="15:73" x14ac:dyDescent="0.3">
      <c r="O94" s="25"/>
      <c r="P94" s="25"/>
      <c r="Q94" s="25"/>
      <c r="R94" s="25"/>
      <c r="S94" s="25"/>
      <c r="T94" s="25"/>
      <c r="U94" s="25"/>
      <c r="V94" s="28"/>
      <c r="W94" s="38"/>
      <c r="X94" s="38"/>
      <c r="Y94" s="54">
        <f>IF(T94=Pomocný_list!$B$4,((W94/0.75)+X94),(W94)+X94*0.75)</f>
        <v>0</v>
      </c>
      <c r="Z94" s="38"/>
      <c r="AA94" s="26"/>
      <c r="AB94" s="29"/>
      <c r="AC94" s="29"/>
      <c r="AD94" s="52" t="str">
        <f si="3" t="shared"/>
        <v>Splněna</v>
      </c>
      <c r="AE94" s="53">
        <f si="2" t="shared"/>
        <v>0</v>
      </c>
      <c r="AF94" s="53">
        <f si="4" t="shared"/>
        <v>0</v>
      </c>
      <c r="AG94" s="30"/>
      <c r="AH94" s="30"/>
      <c r="AI94" s="30"/>
      <c r="AJ94" s="30"/>
      <c r="AK94" s="30"/>
      <c r="AL94" s="30"/>
      <c r="AM94" s="30"/>
      <c r="AN94" s="30"/>
      <c r="AO94" s="30"/>
      <c r="AP94" s="56" t="b">
        <f>IFERROR(IF(T94=Pomocný_list!$B$2,AF94*Pomocný_list!$C$2,IF(T94=Pomocný_list!$B$3,AF94*Pomocný_list!$C$3,IF(T94=Pomocný_list!$B$4,AF94*Pomocný_list!$C$4,IF(T94=Pomocný_list!$B$5,AF94*Pomocný_list!$C$5,IF(T94=Pomocný_list!$B$6,AF94*Pomocný_list!$C$6,IF(T94=Pomocný_list!$B$7,AF94*Pomocný_list!$C$7,IF(T94=Pomocný_list!$B$8,AF94*Pomocný_list!$C$8))))))),"Chybné údaje")</f>
        <v>0</v>
      </c>
      <c r="AQ94" s="56">
        <f si="5" t="shared"/>
        <v>0</v>
      </c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</row>
    <row r="95" spans="15:73" x14ac:dyDescent="0.3">
      <c r="O95" s="25"/>
      <c r="P95" s="25"/>
      <c r="Q95" s="25"/>
      <c r="R95" s="25"/>
      <c r="S95" s="25"/>
      <c r="T95" s="25"/>
      <c r="U95" s="25"/>
      <c r="V95" s="28"/>
      <c r="W95" s="38"/>
      <c r="X95" s="38"/>
      <c r="Y95" s="54">
        <f>IF(T95=Pomocný_list!$B$4,((W95/0.75)+X95),(W95)+X95*0.75)</f>
        <v>0</v>
      </c>
      <c r="Z95" s="38"/>
      <c r="AA95" s="26"/>
      <c r="AB95" s="29"/>
      <c r="AC95" s="29"/>
      <c r="AD95" s="52" t="str">
        <f si="3" t="shared"/>
        <v>Splněna</v>
      </c>
      <c r="AE95" s="53">
        <f si="2" t="shared"/>
        <v>0</v>
      </c>
      <c r="AF95" s="53">
        <f si="4" t="shared"/>
        <v>0</v>
      </c>
      <c r="AG95" s="30"/>
      <c r="AH95" s="30"/>
      <c r="AI95" s="30"/>
      <c r="AJ95" s="30"/>
      <c r="AK95" s="30"/>
      <c r="AL95" s="30"/>
      <c r="AM95" s="30"/>
      <c r="AN95" s="30"/>
      <c r="AO95" s="30"/>
      <c r="AP95" s="56" t="b">
        <f>IFERROR(IF(T95=Pomocný_list!$B$2,AF95*Pomocný_list!$C$2,IF(T95=Pomocný_list!$B$3,AF95*Pomocný_list!$C$3,IF(T95=Pomocný_list!$B$4,AF95*Pomocný_list!$C$4,IF(T95=Pomocný_list!$B$5,AF95*Pomocný_list!$C$5,IF(T95=Pomocný_list!$B$6,AF95*Pomocný_list!$C$6,IF(T95=Pomocný_list!$B$7,AF95*Pomocný_list!$C$7,IF(T95=Pomocný_list!$B$8,AF95*Pomocný_list!$C$8))))))),"Chybné údaje")</f>
        <v>0</v>
      </c>
      <c r="AQ95" s="56">
        <f si="5" t="shared"/>
        <v>0</v>
      </c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</row>
    <row r="96" spans="15:73" x14ac:dyDescent="0.3">
      <c r="O96" s="25"/>
      <c r="P96" s="25"/>
      <c r="Q96" s="25"/>
      <c r="R96" s="25"/>
      <c r="S96" s="25"/>
      <c r="T96" s="25"/>
      <c r="U96" s="25"/>
      <c r="V96" s="28"/>
      <c r="W96" s="38"/>
      <c r="X96" s="38"/>
      <c r="Y96" s="54">
        <f>IF(T96=Pomocný_list!$B$4,((W96/0.75)+X96),(W96)+X96*0.75)</f>
        <v>0</v>
      </c>
      <c r="Z96" s="38"/>
      <c r="AA96" s="26"/>
      <c r="AB96" s="29"/>
      <c r="AC96" s="29"/>
      <c r="AD96" s="52" t="str">
        <f si="3" t="shared"/>
        <v>Splněna</v>
      </c>
      <c r="AE96" s="53">
        <f si="2" t="shared"/>
        <v>0</v>
      </c>
      <c r="AF96" s="53">
        <f si="4" t="shared"/>
        <v>0</v>
      </c>
      <c r="AG96" s="30"/>
      <c r="AH96" s="30"/>
      <c r="AI96" s="30"/>
      <c r="AJ96" s="30"/>
      <c r="AK96" s="30"/>
      <c r="AL96" s="30"/>
      <c r="AM96" s="30"/>
      <c r="AN96" s="30"/>
      <c r="AO96" s="30"/>
      <c r="AP96" s="56" t="b">
        <f>IFERROR(IF(T96=Pomocný_list!$B$2,AF96*Pomocný_list!$C$2,IF(T96=Pomocný_list!$B$3,AF96*Pomocný_list!$C$3,IF(T96=Pomocný_list!$B$4,AF96*Pomocný_list!$C$4,IF(T96=Pomocný_list!$B$5,AF96*Pomocný_list!$C$5,IF(T96=Pomocný_list!$B$6,AF96*Pomocný_list!$C$6,IF(T96=Pomocný_list!$B$7,AF96*Pomocný_list!$C$7,IF(T96=Pomocný_list!$B$8,AF96*Pomocný_list!$C$8))))))),"Chybné údaje")</f>
        <v>0</v>
      </c>
      <c r="AQ96" s="56">
        <f si="5" t="shared"/>
        <v>0</v>
      </c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</row>
    <row r="97" spans="15:73" x14ac:dyDescent="0.3">
      <c r="O97" s="25"/>
      <c r="P97" s="25"/>
      <c r="Q97" s="25"/>
      <c r="R97" s="25"/>
      <c r="S97" s="25"/>
      <c r="T97" s="25"/>
      <c r="U97" s="25"/>
      <c r="V97" s="28"/>
      <c r="W97" s="38"/>
      <c r="X97" s="38"/>
      <c r="Y97" s="54">
        <f>IF(T97=Pomocný_list!$B$4,((W97/0.75)+X97),(W97)+X97*0.75)</f>
        <v>0</v>
      </c>
      <c r="Z97" s="38"/>
      <c r="AA97" s="26"/>
      <c r="AB97" s="29"/>
      <c r="AC97" s="29"/>
      <c r="AD97" s="52" t="str">
        <f si="3" t="shared"/>
        <v>Splněna</v>
      </c>
      <c r="AE97" s="53">
        <f si="2" t="shared"/>
        <v>0</v>
      </c>
      <c r="AF97" s="53">
        <f si="4" t="shared"/>
        <v>0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56" t="b">
        <f>IFERROR(IF(T97=Pomocný_list!$B$2,AF97*Pomocný_list!$C$2,IF(T97=Pomocný_list!$B$3,AF97*Pomocný_list!$C$3,IF(T97=Pomocný_list!$B$4,AF97*Pomocný_list!$C$4,IF(T97=Pomocný_list!$B$5,AF97*Pomocný_list!$C$5,IF(T97=Pomocný_list!$B$6,AF97*Pomocný_list!$C$6,IF(T97=Pomocný_list!$B$7,AF97*Pomocný_list!$C$7,IF(T97=Pomocný_list!$B$8,AF97*Pomocný_list!$C$8))))))),"Chybné údaje")</f>
        <v>0</v>
      </c>
      <c r="AQ97" s="56">
        <f si="5" t="shared"/>
        <v>0</v>
      </c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</row>
    <row r="98" spans="15:73" x14ac:dyDescent="0.3">
      <c r="O98" s="25"/>
      <c r="P98" s="25"/>
      <c r="Q98" s="25"/>
      <c r="R98" s="25"/>
      <c r="S98" s="25"/>
      <c r="T98" s="25"/>
      <c r="U98" s="25"/>
      <c r="V98" s="28"/>
      <c r="W98" s="38"/>
      <c r="X98" s="38"/>
      <c r="Y98" s="54">
        <f>IF(T98=Pomocný_list!$B$4,((W98/0.75)+X98),(W98)+X98*0.75)</f>
        <v>0</v>
      </c>
      <c r="Z98" s="38"/>
      <c r="AA98" s="26"/>
      <c r="AB98" s="29"/>
      <c r="AC98" s="29"/>
      <c r="AD98" s="52" t="str">
        <f si="3" t="shared"/>
        <v>Splněna</v>
      </c>
      <c r="AE98" s="53">
        <f si="2" t="shared"/>
        <v>0</v>
      </c>
      <c r="AF98" s="53">
        <f si="4" t="shared"/>
        <v>0</v>
      </c>
      <c r="AG98" s="30"/>
      <c r="AH98" s="30"/>
      <c r="AI98" s="30"/>
      <c r="AJ98" s="30"/>
      <c r="AK98" s="30"/>
      <c r="AL98" s="30"/>
      <c r="AM98" s="30"/>
      <c r="AN98" s="30"/>
      <c r="AO98" s="30"/>
      <c r="AP98" s="56" t="b">
        <f>IFERROR(IF(T98=Pomocný_list!$B$2,AF98*Pomocný_list!$C$2,IF(T98=Pomocný_list!$B$3,AF98*Pomocný_list!$C$3,IF(T98=Pomocný_list!$B$4,AF98*Pomocný_list!$C$4,IF(T98=Pomocný_list!$B$5,AF98*Pomocný_list!$C$5,IF(T98=Pomocný_list!$B$6,AF98*Pomocný_list!$C$6,IF(T98=Pomocný_list!$B$7,AF98*Pomocný_list!$C$7,IF(T98=Pomocný_list!$B$8,AF98*Pomocný_list!$C$8))))))),"Chybné údaje")</f>
        <v>0</v>
      </c>
      <c r="AQ98" s="56">
        <f si="5" t="shared"/>
        <v>0</v>
      </c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</row>
    <row r="99" spans="15:73" x14ac:dyDescent="0.3">
      <c r="O99" s="25"/>
      <c r="P99" s="25"/>
      <c r="Q99" s="25"/>
      <c r="R99" s="25"/>
      <c r="S99" s="25"/>
      <c r="T99" s="25"/>
      <c r="U99" s="25"/>
      <c r="V99" s="28"/>
      <c r="W99" s="38"/>
      <c r="X99" s="38"/>
      <c r="Y99" s="54">
        <f>IF(T99=Pomocný_list!$B$4,((W99/0.75)+X99),(W99)+X99*0.75)</f>
        <v>0</v>
      </c>
      <c r="Z99" s="38"/>
      <c r="AA99" s="26"/>
      <c r="AB99" s="29"/>
      <c r="AC99" s="29"/>
      <c r="AD99" s="52" t="str">
        <f si="3" t="shared"/>
        <v>Splněna</v>
      </c>
      <c r="AE99" s="53">
        <f si="2" t="shared"/>
        <v>0</v>
      </c>
      <c r="AF99" s="53">
        <f si="4" t="shared"/>
        <v>0</v>
      </c>
      <c r="AG99" s="30"/>
      <c r="AH99" s="30"/>
      <c r="AI99" s="30"/>
      <c r="AJ99" s="30"/>
      <c r="AK99" s="30"/>
      <c r="AL99" s="30"/>
      <c r="AM99" s="30"/>
      <c r="AN99" s="30"/>
      <c r="AO99" s="30"/>
      <c r="AP99" s="56" t="b">
        <f>IFERROR(IF(T99=Pomocný_list!$B$2,AF99*Pomocný_list!$C$2,IF(T99=Pomocný_list!$B$3,AF99*Pomocný_list!$C$3,IF(T99=Pomocný_list!$B$4,AF99*Pomocný_list!$C$4,IF(T99=Pomocný_list!$B$5,AF99*Pomocný_list!$C$5,IF(T99=Pomocný_list!$B$6,AF99*Pomocný_list!$C$6,IF(T99=Pomocný_list!$B$7,AF99*Pomocný_list!$C$7,IF(T99=Pomocný_list!$B$8,AF99*Pomocný_list!$C$8))))))),"Chybné údaje")</f>
        <v>0</v>
      </c>
      <c r="AQ99" s="56">
        <f si="5" t="shared"/>
        <v>0</v>
      </c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</row>
    <row r="100" spans="15:73" x14ac:dyDescent="0.3">
      <c r="O100" s="25"/>
      <c r="P100" s="25"/>
      <c r="Q100" s="25"/>
      <c r="R100" s="25"/>
      <c r="S100" s="25"/>
      <c r="T100" s="25"/>
      <c r="U100" s="25"/>
      <c r="V100" s="28"/>
      <c r="W100" s="38"/>
      <c r="X100" s="38"/>
      <c r="Y100" s="54">
        <f>IF(T100=Pomocný_list!$B$4,((W100/0.75)+X100),(W100)+X100*0.75)</f>
        <v>0</v>
      </c>
      <c r="Z100" s="38"/>
      <c r="AA100" s="26"/>
      <c r="AB100" s="29"/>
      <c r="AC100" s="29"/>
      <c r="AD100" s="52" t="str">
        <f si="3" t="shared"/>
        <v>Splněna</v>
      </c>
      <c r="AE100" s="53">
        <f ref="AE100:AE163" si="6" t="shared">IF(SUM(AR100:BU100)&gt;Y100,"Překročeno",SUM(AR100:BU100))</f>
        <v>0</v>
      </c>
      <c r="AF100" s="53">
        <f si="4" t="shared"/>
        <v>0</v>
      </c>
      <c r="AG100" s="30"/>
      <c r="AH100" s="30"/>
      <c r="AI100" s="30"/>
      <c r="AJ100" s="30"/>
      <c r="AK100" s="30"/>
      <c r="AL100" s="30"/>
      <c r="AM100" s="30"/>
      <c r="AN100" s="30"/>
      <c r="AO100" s="30"/>
      <c r="AP100" s="56" t="b">
        <f>IFERROR(IF(T100=Pomocný_list!$B$2,AF100*Pomocný_list!$C$2,IF(T100=Pomocný_list!$B$3,AF100*Pomocný_list!$C$3,IF(T100=Pomocný_list!$B$4,AF100*Pomocný_list!$C$4,IF(T100=Pomocný_list!$B$5,AF100*Pomocný_list!$C$5,IF(T100=Pomocný_list!$B$6,AF100*Pomocný_list!$C$6,IF(T100=Pomocný_list!$B$7,AF100*Pomocný_list!$C$7,IF(T100=Pomocný_list!$B$8,AF100*Pomocný_list!$C$8))))))),"Chybné údaje")</f>
        <v>0</v>
      </c>
      <c r="AQ100" s="56">
        <f si="5" t="shared"/>
        <v>0</v>
      </c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</row>
    <row r="101" spans="15:73" x14ac:dyDescent="0.3">
      <c r="O101" s="25"/>
      <c r="P101" s="25"/>
      <c r="Q101" s="25"/>
      <c r="R101" s="25"/>
      <c r="S101" s="25"/>
      <c r="T101" s="25"/>
      <c r="U101" s="25"/>
      <c r="V101" s="28"/>
      <c r="W101" s="38"/>
      <c r="X101" s="38"/>
      <c r="Y101" s="54">
        <f>IF(T101=Pomocný_list!$B$4,((W101/0.75)+X101),(W101)+X101*0.75)</f>
        <v>0</v>
      </c>
      <c r="Z101" s="38"/>
      <c r="AA101" s="26"/>
      <c r="AB101" s="29"/>
      <c r="AC101" s="29"/>
      <c r="AD101" s="52" t="str">
        <f ref="AD101:AD164" si="7" t="shared">IF(AE101&gt;=Y101*0.7,"Splněna","Nesplněna")</f>
        <v>Splněna</v>
      </c>
      <c r="AE101" s="53">
        <f si="6" t="shared"/>
        <v>0</v>
      </c>
      <c r="AF101" s="53">
        <f ref="AF101:AF164" si="8" t="shared">IF(SUM(AG101:AO101)&lt;=Z101,SUM(AG101:AO101),"Překročeno")</f>
        <v>0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56" t="b">
        <f>IFERROR(IF(T101=Pomocný_list!$B$2,AF101*Pomocný_list!$C$2,IF(T101=Pomocný_list!$B$3,AF101*Pomocný_list!$C$3,IF(T101=Pomocný_list!$B$4,AF101*Pomocný_list!$C$4,IF(T101=Pomocný_list!$B$5,AF101*Pomocný_list!$C$5,IF(T101=Pomocný_list!$B$6,AF101*Pomocný_list!$C$6,IF(T101=Pomocný_list!$B$7,AF101*Pomocný_list!$C$7,IF(T101=Pomocný_list!$B$8,AF101*Pomocný_list!$C$8))))))),"Chybné údaje")</f>
        <v>0</v>
      </c>
      <c r="AQ101" s="56">
        <f ref="AQ101:AQ164" si="9" t="shared">IFERROR(AP101/100*$D$26,"Chybné údaje")</f>
        <v>0</v>
      </c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</row>
    <row r="102" spans="15:73" x14ac:dyDescent="0.3">
      <c r="O102" s="25"/>
      <c r="P102" s="25"/>
      <c r="Q102" s="25"/>
      <c r="R102" s="25"/>
      <c r="S102" s="25"/>
      <c r="T102" s="25"/>
      <c r="U102" s="25"/>
      <c r="V102" s="28"/>
      <c r="W102" s="38"/>
      <c r="X102" s="38"/>
      <c r="Y102" s="54">
        <f>IF(T102=Pomocný_list!$B$4,((W102/0.75)+X102),(W102)+X102*0.75)</f>
        <v>0</v>
      </c>
      <c r="Z102" s="38"/>
      <c r="AA102" s="26"/>
      <c r="AB102" s="29"/>
      <c r="AC102" s="29"/>
      <c r="AD102" s="52" t="str">
        <f si="7" t="shared"/>
        <v>Splněna</v>
      </c>
      <c r="AE102" s="53">
        <f si="6" t="shared"/>
        <v>0</v>
      </c>
      <c r="AF102" s="53">
        <f si="8" t="shared"/>
        <v>0</v>
      </c>
      <c r="AG102" s="30"/>
      <c r="AH102" s="30"/>
      <c r="AI102" s="30"/>
      <c r="AJ102" s="30"/>
      <c r="AK102" s="30"/>
      <c r="AL102" s="30"/>
      <c r="AM102" s="30"/>
      <c r="AN102" s="30"/>
      <c r="AO102" s="30"/>
      <c r="AP102" s="56" t="b">
        <f>IFERROR(IF(T102=Pomocný_list!$B$2,AF102*Pomocný_list!$C$2,IF(T102=Pomocný_list!$B$3,AF102*Pomocný_list!$C$3,IF(T102=Pomocný_list!$B$4,AF102*Pomocný_list!$C$4,IF(T102=Pomocný_list!$B$5,AF102*Pomocný_list!$C$5,IF(T102=Pomocný_list!$B$6,AF102*Pomocný_list!$C$6,IF(T102=Pomocný_list!$B$7,AF102*Pomocný_list!$C$7,IF(T102=Pomocný_list!$B$8,AF102*Pomocný_list!$C$8))))))),"Chybné údaje")</f>
        <v>0</v>
      </c>
      <c r="AQ102" s="56">
        <f si="9" t="shared"/>
        <v>0</v>
      </c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</row>
    <row r="103" spans="15:73" x14ac:dyDescent="0.3">
      <c r="O103" s="25"/>
      <c r="P103" s="25"/>
      <c r="Q103" s="25"/>
      <c r="R103" s="25"/>
      <c r="S103" s="25"/>
      <c r="T103" s="25"/>
      <c r="U103" s="25"/>
      <c r="V103" s="28"/>
      <c r="W103" s="38"/>
      <c r="X103" s="38"/>
      <c r="Y103" s="54">
        <f>IF(T103=Pomocný_list!$B$4,((W103/0.75)+X103),(W103)+X103*0.75)</f>
        <v>0</v>
      </c>
      <c r="Z103" s="38"/>
      <c r="AA103" s="26"/>
      <c r="AB103" s="29"/>
      <c r="AC103" s="29"/>
      <c r="AD103" s="52" t="str">
        <f si="7" t="shared"/>
        <v>Splněna</v>
      </c>
      <c r="AE103" s="53">
        <f si="6" t="shared"/>
        <v>0</v>
      </c>
      <c r="AF103" s="53">
        <f si="8" t="shared"/>
        <v>0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56" t="b">
        <f>IFERROR(IF(T103=Pomocný_list!$B$2,AF103*Pomocný_list!$C$2,IF(T103=Pomocný_list!$B$3,AF103*Pomocný_list!$C$3,IF(T103=Pomocný_list!$B$4,AF103*Pomocný_list!$C$4,IF(T103=Pomocný_list!$B$5,AF103*Pomocný_list!$C$5,IF(T103=Pomocný_list!$B$6,AF103*Pomocný_list!$C$6,IF(T103=Pomocný_list!$B$7,AF103*Pomocný_list!$C$7,IF(T103=Pomocný_list!$B$8,AF103*Pomocný_list!$C$8))))))),"Chybné údaje")</f>
        <v>0</v>
      </c>
      <c r="AQ103" s="56">
        <f si="9" t="shared"/>
        <v>0</v>
      </c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</row>
    <row r="104" spans="15:73" x14ac:dyDescent="0.3">
      <c r="O104" s="25"/>
      <c r="P104" s="25"/>
      <c r="Q104" s="25"/>
      <c r="R104" s="25"/>
      <c r="S104" s="25"/>
      <c r="T104" s="25"/>
      <c r="U104" s="25"/>
      <c r="V104" s="28"/>
      <c r="W104" s="38"/>
      <c r="X104" s="38"/>
      <c r="Y104" s="54">
        <f>IF(T104=Pomocný_list!$B$4,((W104/0.75)+X104),(W104)+X104*0.75)</f>
        <v>0</v>
      </c>
      <c r="Z104" s="38"/>
      <c r="AA104" s="26"/>
      <c r="AB104" s="29"/>
      <c r="AC104" s="29"/>
      <c r="AD104" s="52" t="str">
        <f si="7" t="shared"/>
        <v>Splněna</v>
      </c>
      <c r="AE104" s="53">
        <f si="6" t="shared"/>
        <v>0</v>
      </c>
      <c r="AF104" s="53">
        <f si="8" t="shared"/>
        <v>0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56" t="b">
        <f>IFERROR(IF(T104=Pomocný_list!$B$2,AF104*Pomocný_list!$C$2,IF(T104=Pomocný_list!$B$3,AF104*Pomocný_list!$C$3,IF(T104=Pomocný_list!$B$4,AF104*Pomocný_list!$C$4,IF(T104=Pomocný_list!$B$5,AF104*Pomocný_list!$C$5,IF(T104=Pomocný_list!$B$6,AF104*Pomocný_list!$C$6,IF(T104=Pomocný_list!$B$7,AF104*Pomocný_list!$C$7,IF(T104=Pomocný_list!$B$8,AF104*Pomocný_list!$C$8))))))),"Chybné údaje")</f>
        <v>0</v>
      </c>
      <c r="AQ104" s="56">
        <f si="9" t="shared"/>
        <v>0</v>
      </c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</row>
    <row r="105" spans="15:73" x14ac:dyDescent="0.3">
      <c r="O105" s="25"/>
      <c r="P105" s="25"/>
      <c r="Q105" s="25"/>
      <c r="R105" s="25"/>
      <c r="S105" s="25"/>
      <c r="T105" s="25"/>
      <c r="U105" s="25"/>
      <c r="V105" s="28"/>
      <c r="W105" s="38"/>
      <c r="X105" s="38"/>
      <c r="Y105" s="54">
        <f>IF(T105=Pomocný_list!$B$4,((W105/0.75)+X105),(W105)+X105*0.75)</f>
        <v>0</v>
      </c>
      <c r="Z105" s="38"/>
      <c r="AA105" s="26"/>
      <c r="AB105" s="29"/>
      <c r="AC105" s="29"/>
      <c r="AD105" s="52" t="str">
        <f si="7" t="shared"/>
        <v>Splněna</v>
      </c>
      <c r="AE105" s="53">
        <f si="6" t="shared"/>
        <v>0</v>
      </c>
      <c r="AF105" s="53">
        <f si="8" t="shared"/>
        <v>0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56" t="b">
        <f>IFERROR(IF(T105=Pomocný_list!$B$2,AF105*Pomocný_list!$C$2,IF(T105=Pomocný_list!$B$3,AF105*Pomocný_list!$C$3,IF(T105=Pomocný_list!$B$4,AF105*Pomocný_list!$C$4,IF(T105=Pomocný_list!$B$5,AF105*Pomocný_list!$C$5,IF(T105=Pomocný_list!$B$6,AF105*Pomocný_list!$C$6,IF(T105=Pomocný_list!$B$7,AF105*Pomocný_list!$C$7,IF(T105=Pomocný_list!$B$8,AF105*Pomocný_list!$C$8))))))),"Chybné údaje")</f>
        <v>0</v>
      </c>
      <c r="AQ105" s="56">
        <f si="9" t="shared"/>
        <v>0</v>
      </c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</row>
    <row r="106" spans="15:73" x14ac:dyDescent="0.3">
      <c r="O106" s="25"/>
      <c r="P106" s="25"/>
      <c r="Q106" s="25"/>
      <c r="R106" s="25"/>
      <c r="S106" s="25"/>
      <c r="T106" s="25"/>
      <c r="U106" s="25"/>
      <c r="V106" s="28"/>
      <c r="W106" s="38"/>
      <c r="X106" s="38"/>
      <c r="Y106" s="54">
        <f>IF(T106=Pomocný_list!$B$4,((W106/0.75)+X106),(W106)+X106*0.75)</f>
        <v>0</v>
      </c>
      <c r="Z106" s="38"/>
      <c r="AA106" s="26"/>
      <c r="AB106" s="29"/>
      <c r="AC106" s="29"/>
      <c r="AD106" s="52" t="str">
        <f si="7" t="shared"/>
        <v>Splněna</v>
      </c>
      <c r="AE106" s="53">
        <f si="6" t="shared"/>
        <v>0</v>
      </c>
      <c r="AF106" s="53">
        <f si="8" t="shared"/>
        <v>0</v>
      </c>
      <c r="AG106" s="30"/>
      <c r="AH106" s="30"/>
      <c r="AI106" s="30"/>
      <c r="AJ106" s="30"/>
      <c r="AK106" s="30"/>
      <c r="AL106" s="30"/>
      <c r="AM106" s="30"/>
      <c r="AN106" s="30"/>
      <c r="AO106" s="30"/>
      <c r="AP106" s="56" t="b">
        <f>IFERROR(IF(T106=Pomocný_list!$B$2,AF106*Pomocný_list!$C$2,IF(T106=Pomocný_list!$B$3,AF106*Pomocný_list!$C$3,IF(T106=Pomocný_list!$B$4,AF106*Pomocný_list!$C$4,IF(T106=Pomocný_list!$B$5,AF106*Pomocný_list!$C$5,IF(T106=Pomocný_list!$B$6,AF106*Pomocný_list!$C$6,IF(T106=Pomocný_list!$B$7,AF106*Pomocný_list!$C$7,IF(T106=Pomocný_list!$B$8,AF106*Pomocný_list!$C$8))))))),"Chybné údaje")</f>
        <v>0</v>
      </c>
      <c r="AQ106" s="56">
        <f si="9" t="shared"/>
        <v>0</v>
      </c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</row>
    <row r="107" spans="15:73" x14ac:dyDescent="0.3">
      <c r="O107" s="25"/>
      <c r="P107" s="25"/>
      <c r="Q107" s="25"/>
      <c r="R107" s="25"/>
      <c r="S107" s="25"/>
      <c r="T107" s="25"/>
      <c r="U107" s="25"/>
      <c r="V107" s="28"/>
      <c r="W107" s="38"/>
      <c r="X107" s="38"/>
      <c r="Y107" s="54">
        <f>IF(T107=Pomocný_list!$B$4,((W107/0.75)+X107),(W107)+X107*0.75)</f>
        <v>0</v>
      </c>
      <c r="Z107" s="38"/>
      <c r="AA107" s="26"/>
      <c r="AB107" s="29"/>
      <c r="AC107" s="29"/>
      <c r="AD107" s="52" t="str">
        <f si="7" t="shared"/>
        <v>Splněna</v>
      </c>
      <c r="AE107" s="53">
        <f si="6" t="shared"/>
        <v>0</v>
      </c>
      <c r="AF107" s="53">
        <f si="8" t="shared"/>
        <v>0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56" t="b">
        <f>IFERROR(IF(T107=Pomocný_list!$B$2,AF107*Pomocný_list!$C$2,IF(T107=Pomocný_list!$B$3,AF107*Pomocný_list!$C$3,IF(T107=Pomocný_list!$B$4,AF107*Pomocný_list!$C$4,IF(T107=Pomocný_list!$B$5,AF107*Pomocný_list!$C$5,IF(T107=Pomocný_list!$B$6,AF107*Pomocný_list!$C$6,IF(T107=Pomocný_list!$B$7,AF107*Pomocný_list!$C$7,IF(T107=Pomocný_list!$B$8,AF107*Pomocný_list!$C$8))))))),"Chybné údaje")</f>
        <v>0</v>
      </c>
      <c r="AQ107" s="56">
        <f si="9" t="shared"/>
        <v>0</v>
      </c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</row>
    <row r="108" spans="15:73" x14ac:dyDescent="0.3">
      <c r="O108" s="25"/>
      <c r="P108" s="25"/>
      <c r="Q108" s="25"/>
      <c r="R108" s="25"/>
      <c r="S108" s="25"/>
      <c r="T108" s="25"/>
      <c r="U108" s="25"/>
      <c r="V108" s="28"/>
      <c r="W108" s="38"/>
      <c r="X108" s="38"/>
      <c r="Y108" s="54">
        <f>IF(T108=Pomocný_list!$B$4,((W108/0.75)+X108),(W108)+X108*0.75)</f>
        <v>0</v>
      </c>
      <c r="Z108" s="38"/>
      <c r="AA108" s="26"/>
      <c r="AB108" s="29"/>
      <c r="AC108" s="29"/>
      <c r="AD108" s="52" t="str">
        <f si="7" t="shared"/>
        <v>Splněna</v>
      </c>
      <c r="AE108" s="53">
        <f si="6" t="shared"/>
        <v>0</v>
      </c>
      <c r="AF108" s="53">
        <f si="8" t="shared"/>
        <v>0</v>
      </c>
      <c r="AG108" s="30"/>
      <c r="AH108" s="30"/>
      <c r="AI108" s="30"/>
      <c r="AJ108" s="30"/>
      <c r="AK108" s="30"/>
      <c r="AL108" s="30"/>
      <c r="AM108" s="30"/>
      <c r="AN108" s="30"/>
      <c r="AO108" s="30"/>
      <c r="AP108" s="56" t="b">
        <f>IFERROR(IF(T108=Pomocný_list!$B$2,AF108*Pomocný_list!$C$2,IF(T108=Pomocný_list!$B$3,AF108*Pomocný_list!$C$3,IF(T108=Pomocný_list!$B$4,AF108*Pomocný_list!$C$4,IF(T108=Pomocný_list!$B$5,AF108*Pomocný_list!$C$5,IF(T108=Pomocný_list!$B$6,AF108*Pomocný_list!$C$6,IF(T108=Pomocný_list!$B$7,AF108*Pomocný_list!$C$7,IF(T108=Pomocný_list!$B$8,AF108*Pomocný_list!$C$8))))))),"Chybné údaje")</f>
        <v>0</v>
      </c>
      <c r="AQ108" s="56">
        <f si="9" t="shared"/>
        <v>0</v>
      </c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</row>
    <row r="109" spans="15:73" x14ac:dyDescent="0.3">
      <c r="O109" s="25"/>
      <c r="P109" s="25"/>
      <c r="Q109" s="25"/>
      <c r="R109" s="25"/>
      <c r="S109" s="25"/>
      <c r="T109" s="25"/>
      <c r="U109" s="25"/>
      <c r="V109" s="28"/>
      <c r="W109" s="38"/>
      <c r="X109" s="38"/>
      <c r="Y109" s="54">
        <f>IF(T109=Pomocný_list!$B$4,((W109/0.75)+X109),(W109)+X109*0.75)</f>
        <v>0</v>
      </c>
      <c r="Z109" s="38"/>
      <c r="AA109" s="26"/>
      <c r="AB109" s="29"/>
      <c r="AC109" s="29"/>
      <c r="AD109" s="52" t="str">
        <f si="7" t="shared"/>
        <v>Splněna</v>
      </c>
      <c r="AE109" s="53">
        <f si="6" t="shared"/>
        <v>0</v>
      </c>
      <c r="AF109" s="53">
        <f si="8" t="shared"/>
        <v>0</v>
      </c>
      <c r="AG109" s="30"/>
      <c r="AH109" s="30"/>
      <c r="AI109" s="30"/>
      <c r="AJ109" s="30"/>
      <c r="AK109" s="30"/>
      <c r="AL109" s="30"/>
      <c r="AM109" s="30"/>
      <c r="AN109" s="30"/>
      <c r="AO109" s="30"/>
      <c r="AP109" s="56" t="b">
        <f>IFERROR(IF(T109=Pomocný_list!$B$2,AF109*Pomocný_list!$C$2,IF(T109=Pomocný_list!$B$3,AF109*Pomocný_list!$C$3,IF(T109=Pomocný_list!$B$4,AF109*Pomocný_list!$C$4,IF(T109=Pomocný_list!$B$5,AF109*Pomocný_list!$C$5,IF(T109=Pomocný_list!$B$6,AF109*Pomocný_list!$C$6,IF(T109=Pomocný_list!$B$7,AF109*Pomocný_list!$C$7,IF(T109=Pomocný_list!$B$8,AF109*Pomocný_list!$C$8))))))),"Chybné údaje")</f>
        <v>0</v>
      </c>
      <c r="AQ109" s="56">
        <f si="9" t="shared"/>
        <v>0</v>
      </c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</row>
    <row r="110" spans="15:73" x14ac:dyDescent="0.3">
      <c r="O110" s="25"/>
      <c r="P110" s="25"/>
      <c r="Q110" s="25"/>
      <c r="R110" s="25"/>
      <c r="S110" s="25"/>
      <c r="T110" s="25"/>
      <c r="U110" s="25"/>
      <c r="V110" s="28"/>
      <c r="W110" s="38"/>
      <c r="X110" s="38"/>
      <c r="Y110" s="54">
        <f>IF(T110=Pomocný_list!$B$4,((W110/0.75)+X110),(W110)+X110*0.75)</f>
        <v>0</v>
      </c>
      <c r="Z110" s="38"/>
      <c r="AA110" s="26"/>
      <c r="AB110" s="29"/>
      <c r="AC110" s="29"/>
      <c r="AD110" s="52" t="str">
        <f si="7" t="shared"/>
        <v>Splněna</v>
      </c>
      <c r="AE110" s="53">
        <f si="6" t="shared"/>
        <v>0</v>
      </c>
      <c r="AF110" s="53">
        <f si="8" t="shared"/>
        <v>0</v>
      </c>
      <c r="AG110" s="30"/>
      <c r="AH110" s="30"/>
      <c r="AI110" s="30"/>
      <c r="AJ110" s="30"/>
      <c r="AK110" s="30"/>
      <c r="AL110" s="30"/>
      <c r="AM110" s="30"/>
      <c r="AN110" s="30"/>
      <c r="AO110" s="30"/>
      <c r="AP110" s="56" t="b">
        <f>IFERROR(IF(T110=Pomocný_list!$B$2,AF110*Pomocný_list!$C$2,IF(T110=Pomocný_list!$B$3,AF110*Pomocný_list!$C$3,IF(T110=Pomocný_list!$B$4,AF110*Pomocný_list!$C$4,IF(T110=Pomocný_list!$B$5,AF110*Pomocný_list!$C$5,IF(T110=Pomocný_list!$B$6,AF110*Pomocný_list!$C$6,IF(T110=Pomocný_list!$B$7,AF110*Pomocný_list!$C$7,IF(T110=Pomocný_list!$B$8,AF110*Pomocný_list!$C$8))))))),"Chybné údaje")</f>
        <v>0</v>
      </c>
      <c r="AQ110" s="56">
        <f si="9" t="shared"/>
        <v>0</v>
      </c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</row>
    <row r="111" spans="15:73" x14ac:dyDescent="0.3">
      <c r="O111" s="25"/>
      <c r="P111" s="25"/>
      <c r="Q111" s="25"/>
      <c r="R111" s="25"/>
      <c r="S111" s="25"/>
      <c r="T111" s="25"/>
      <c r="U111" s="25"/>
      <c r="V111" s="28"/>
      <c r="W111" s="38"/>
      <c r="X111" s="38"/>
      <c r="Y111" s="54">
        <f>IF(T111=Pomocný_list!$B$4,((W111/0.75)+X111),(W111)+X111*0.75)</f>
        <v>0</v>
      </c>
      <c r="Z111" s="38"/>
      <c r="AA111" s="26"/>
      <c r="AB111" s="29"/>
      <c r="AC111" s="29"/>
      <c r="AD111" s="52" t="str">
        <f si="7" t="shared"/>
        <v>Splněna</v>
      </c>
      <c r="AE111" s="53">
        <f si="6" t="shared"/>
        <v>0</v>
      </c>
      <c r="AF111" s="53">
        <f si="8" t="shared"/>
        <v>0</v>
      </c>
      <c r="AG111" s="30"/>
      <c r="AH111" s="30"/>
      <c r="AI111" s="30"/>
      <c r="AJ111" s="30"/>
      <c r="AK111" s="30"/>
      <c r="AL111" s="30"/>
      <c r="AM111" s="30"/>
      <c r="AN111" s="30"/>
      <c r="AO111" s="30"/>
      <c r="AP111" s="56" t="b">
        <f>IFERROR(IF(T111=Pomocný_list!$B$2,AF111*Pomocný_list!$C$2,IF(T111=Pomocný_list!$B$3,AF111*Pomocný_list!$C$3,IF(T111=Pomocný_list!$B$4,AF111*Pomocný_list!$C$4,IF(T111=Pomocný_list!$B$5,AF111*Pomocný_list!$C$5,IF(T111=Pomocný_list!$B$6,AF111*Pomocný_list!$C$6,IF(T111=Pomocný_list!$B$7,AF111*Pomocný_list!$C$7,IF(T111=Pomocný_list!$B$8,AF111*Pomocný_list!$C$8))))))),"Chybné údaje")</f>
        <v>0</v>
      </c>
      <c r="AQ111" s="56">
        <f si="9" t="shared"/>
        <v>0</v>
      </c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</row>
    <row r="112" spans="15:73" x14ac:dyDescent="0.3">
      <c r="O112" s="25"/>
      <c r="P112" s="25"/>
      <c r="Q112" s="25"/>
      <c r="R112" s="25"/>
      <c r="S112" s="25"/>
      <c r="T112" s="25"/>
      <c r="U112" s="25"/>
      <c r="V112" s="28"/>
      <c r="W112" s="38"/>
      <c r="X112" s="38"/>
      <c r="Y112" s="54">
        <f>IF(T112=Pomocný_list!$B$4,((W112/0.75)+X112),(W112)+X112*0.75)</f>
        <v>0</v>
      </c>
      <c r="Z112" s="38"/>
      <c r="AA112" s="26"/>
      <c r="AB112" s="29"/>
      <c r="AC112" s="29"/>
      <c r="AD112" s="52" t="str">
        <f si="7" t="shared"/>
        <v>Splněna</v>
      </c>
      <c r="AE112" s="53">
        <f si="6" t="shared"/>
        <v>0</v>
      </c>
      <c r="AF112" s="53">
        <f si="8" t="shared"/>
        <v>0</v>
      </c>
      <c r="AG112" s="30"/>
      <c r="AH112" s="30"/>
      <c r="AI112" s="30"/>
      <c r="AJ112" s="30"/>
      <c r="AK112" s="30"/>
      <c r="AL112" s="30"/>
      <c r="AM112" s="30"/>
      <c r="AN112" s="30"/>
      <c r="AO112" s="30"/>
      <c r="AP112" s="56" t="b">
        <f>IFERROR(IF(T112=Pomocný_list!$B$2,AF112*Pomocný_list!$C$2,IF(T112=Pomocný_list!$B$3,AF112*Pomocný_list!$C$3,IF(T112=Pomocný_list!$B$4,AF112*Pomocný_list!$C$4,IF(T112=Pomocný_list!$B$5,AF112*Pomocný_list!$C$5,IF(T112=Pomocný_list!$B$6,AF112*Pomocný_list!$C$6,IF(T112=Pomocný_list!$B$7,AF112*Pomocný_list!$C$7,IF(T112=Pomocný_list!$B$8,AF112*Pomocný_list!$C$8))))))),"Chybné údaje")</f>
        <v>0</v>
      </c>
      <c r="AQ112" s="56">
        <f si="9" t="shared"/>
        <v>0</v>
      </c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</row>
    <row r="113" spans="15:73" x14ac:dyDescent="0.3">
      <c r="O113" s="25"/>
      <c r="P113" s="25"/>
      <c r="Q113" s="25"/>
      <c r="R113" s="25"/>
      <c r="S113" s="25"/>
      <c r="T113" s="25"/>
      <c r="U113" s="25"/>
      <c r="V113" s="28"/>
      <c r="W113" s="38"/>
      <c r="X113" s="38"/>
      <c r="Y113" s="54">
        <f>IF(T113=Pomocný_list!$B$4,((W113/0.75)+X113),(W113)+X113*0.75)</f>
        <v>0</v>
      </c>
      <c r="Z113" s="38"/>
      <c r="AA113" s="26"/>
      <c r="AB113" s="29"/>
      <c r="AC113" s="29"/>
      <c r="AD113" s="52" t="str">
        <f si="7" t="shared"/>
        <v>Splněna</v>
      </c>
      <c r="AE113" s="53">
        <f si="6" t="shared"/>
        <v>0</v>
      </c>
      <c r="AF113" s="53">
        <f si="8" t="shared"/>
        <v>0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56" t="b">
        <f>IFERROR(IF(T113=Pomocný_list!$B$2,AF113*Pomocný_list!$C$2,IF(T113=Pomocný_list!$B$3,AF113*Pomocný_list!$C$3,IF(T113=Pomocný_list!$B$4,AF113*Pomocný_list!$C$4,IF(T113=Pomocný_list!$B$5,AF113*Pomocný_list!$C$5,IF(T113=Pomocný_list!$B$6,AF113*Pomocný_list!$C$6,IF(T113=Pomocný_list!$B$7,AF113*Pomocný_list!$C$7,IF(T113=Pomocný_list!$B$8,AF113*Pomocný_list!$C$8))))))),"Chybné údaje")</f>
        <v>0</v>
      </c>
      <c r="AQ113" s="56">
        <f si="9" t="shared"/>
        <v>0</v>
      </c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</row>
    <row r="114" spans="15:73" x14ac:dyDescent="0.3">
      <c r="O114" s="25"/>
      <c r="P114" s="25"/>
      <c r="Q114" s="25"/>
      <c r="R114" s="25"/>
      <c r="S114" s="25"/>
      <c r="T114" s="25"/>
      <c r="U114" s="25"/>
      <c r="V114" s="28"/>
      <c r="W114" s="38"/>
      <c r="X114" s="38"/>
      <c r="Y114" s="54">
        <f>IF(T114=Pomocný_list!$B$4,((W114/0.75)+X114),(W114)+X114*0.75)</f>
        <v>0</v>
      </c>
      <c r="Z114" s="38"/>
      <c r="AA114" s="26"/>
      <c r="AB114" s="29"/>
      <c r="AC114" s="29"/>
      <c r="AD114" s="52" t="str">
        <f si="7" t="shared"/>
        <v>Splněna</v>
      </c>
      <c r="AE114" s="53">
        <f si="6" t="shared"/>
        <v>0</v>
      </c>
      <c r="AF114" s="53">
        <f si="8" t="shared"/>
        <v>0</v>
      </c>
      <c r="AG114" s="30"/>
      <c r="AH114" s="30"/>
      <c r="AI114" s="30"/>
      <c r="AJ114" s="30"/>
      <c r="AK114" s="30"/>
      <c r="AL114" s="30"/>
      <c r="AM114" s="30"/>
      <c r="AN114" s="30"/>
      <c r="AO114" s="30"/>
      <c r="AP114" s="56" t="b">
        <f>IFERROR(IF(T114=Pomocný_list!$B$2,AF114*Pomocný_list!$C$2,IF(T114=Pomocný_list!$B$3,AF114*Pomocný_list!$C$3,IF(T114=Pomocný_list!$B$4,AF114*Pomocný_list!$C$4,IF(T114=Pomocný_list!$B$5,AF114*Pomocný_list!$C$5,IF(T114=Pomocný_list!$B$6,AF114*Pomocný_list!$C$6,IF(T114=Pomocný_list!$B$7,AF114*Pomocný_list!$C$7,IF(T114=Pomocný_list!$B$8,AF114*Pomocný_list!$C$8))))))),"Chybné údaje")</f>
        <v>0</v>
      </c>
      <c r="AQ114" s="56">
        <f si="9" t="shared"/>
        <v>0</v>
      </c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</row>
    <row r="115" spans="15:73" x14ac:dyDescent="0.3">
      <c r="O115" s="25"/>
      <c r="P115" s="25"/>
      <c r="Q115" s="25"/>
      <c r="R115" s="25"/>
      <c r="S115" s="25"/>
      <c r="T115" s="25"/>
      <c r="U115" s="25"/>
      <c r="V115" s="28"/>
      <c r="W115" s="38"/>
      <c r="X115" s="38"/>
      <c r="Y115" s="54">
        <f>IF(T115=Pomocný_list!$B$4,((W115/0.75)+X115),(W115)+X115*0.75)</f>
        <v>0</v>
      </c>
      <c r="Z115" s="38"/>
      <c r="AA115" s="26"/>
      <c r="AB115" s="29"/>
      <c r="AC115" s="29"/>
      <c r="AD115" s="52" t="str">
        <f si="7" t="shared"/>
        <v>Splněna</v>
      </c>
      <c r="AE115" s="53">
        <f si="6" t="shared"/>
        <v>0</v>
      </c>
      <c r="AF115" s="53">
        <f si="8" t="shared"/>
        <v>0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56" t="b">
        <f>IFERROR(IF(T115=Pomocný_list!$B$2,AF115*Pomocný_list!$C$2,IF(T115=Pomocný_list!$B$3,AF115*Pomocný_list!$C$3,IF(T115=Pomocný_list!$B$4,AF115*Pomocný_list!$C$4,IF(T115=Pomocný_list!$B$5,AF115*Pomocný_list!$C$5,IF(T115=Pomocný_list!$B$6,AF115*Pomocný_list!$C$6,IF(T115=Pomocný_list!$B$7,AF115*Pomocný_list!$C$7,IF(T115=Pomocný_list!$B$8,AF115*Pomocný_list!$C$8))))))),"Chybné údaje")</f>
        <v>0</v>
      </c>
      <c r="AQ115" s="56">
        <f si="9" t="shared"/>
        <v>0</v>
      </c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</row>
    <row r="116" spans="15:73" x14ac:dyDescent="0.3">
      <c r="O116" s="25"/>
      <c r="P116" s="25"/>
      <c r="Q116" s="25"/>
      <c r="R116" s="25"/>
      <c r="S116" s="25"/>
      <c r="T116" s="25"/>
      <c r="U116" s="25"/>
      <c r="V116" s="28"/>
      <c r="W116" s="38"/>
      <c r="X116" s="38"/>
      <c r="Y116" s="54">
        <f>IF(T116=Pomocný_list!$B$4,((W116/0.75)+X116),(W116)+X116*0.75)</f>
        <v>0</v>
      </c>
      <c r="Z116" s="38"/>
      <c r="AA116" s="26"/>
      <c r="AB116" s="29"/>
      <c r="AC116" s="29"/>
      <c r="AD116" s="52" t="str">
        <f si="7" t="shared"/>
        <v>Splněna</v>
      </c>
      <c r="AE116" s="53">
        <f si="6" t="shared"/>
        <v>0</v>
      </c>
      <c r="AF116" s="53">
        <f si="8" t="shared"/>
        <v>0</v>
      </c>
      <c r="AG116" s="30"/>
      <c r="AH116" s="30"/>
      <c r="AI116" s="30"/>
      <c r="AJ116" s="30"/>
      <c r="AK116" s="30"/>
      <c r="AL116" s="30"/>
      <c r="AM116" s="30"/>
      <c r="AN116" s="30"/>
      <c r="AO116" s="30"/>
      <c r="AP116" s="56" t="b">
        <f>IFERROR(IF(T116=Pomocný_list!$B$2,AF116*Pomocný_list!$C$2,IF(T116=Pomocný_list!$B$3,AF116*Pomocný_list!$C$3,IF(T116=Pomocný_list!$B$4,AF116*Pomocný_list!$C$4,IF(T116=Pomocný_list!$B$5,AF116*Pomocný_list!$C$5,IF(T116=Pomocný_list!$B$6,AF116*Pomocný_list!$C$6,IF(T116=Pomocný_list!$B$7,AF116*Pomocný_list!$C$7,IF(T116=Pomocný_list!$B$8,AF116*Pomocný_list!$C$8))))))),"Chybné údaje")</f>
        <v>0</v>
      </c>
      <c r="AQ116" s="56">
        <f si="9" t="shared"/>
        <v>0</v>
      </c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</row>
    <row r="117" spans="15:73" x14ac:dyDescent="0.3">
      <c r="O117" s="25"/>
      <c r="P117" s="25"/>
      <c r="Q117" s="25"/>
      <c r="R117" s="25"/>
      <c r="S117" s="25"/>
      <c r="T117" s="25"/>
      <c r="U117" s="25"/>
      <c r="V117" s="28"/>
      <c r="W117" s="38"/>
      <c r="X117" s="38"/>
      <c r="Y117" s="54">
        <f>IF(T117=Pomocný_list!$B$4,((W117/0.75)+X117),(W117)+X117*0.75)</f>
        <v>0</v>
      </c>
      <c r="Z117" s="38"/>
      <c r="AA117" s="26"/>
      <c r="AB117" s="29"/>
      <c r="AC117" s="29"/>
      <c r="AD117" s="52" t="str">
        <f si="7" t="shared"/>
        <v>Splněna</v>
      </c>
      <c r="AE117" s="53">
        <f si="6" t="shared"/>
        <v>0</v>
      </c>
      <c r="AF117" s="53">
        <f si="8" t="shared"/>
        <v>0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56" t="b">
        <f>IFERROR(IF(T117=Pomocný_list!$B$2,AF117*Pomocný_list!$C$2,IF(T117=Pomocný_list!$B$3,AF117*Pomocný_list!$C$3,IF(T117=Pomocný_list!$B$4,AF117*Pomocný_list!$C$4,IF(T117=Pomocný_list!$B$5,AF117*Pomocný_list!$C$5,IF(T117=Pomocný_list!$B$6,AF117*Pomocný_list!$C$6,IF(T117=Pomocný_list!$B$7,AF117*Pomocný_list!$C$7,IF(T117=Pomocný_list!$B$8,AF117*Pomocný_list!$C$8))))))),"Chybné údaje")</f>
        <v>0</v>
      </c>
      <c r="AQ117" s="56">
        <f si="9" t="shared"/>
        <v>0</v>
      </c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</row>
    <row r="118" spans="15:73" x14ac:dyDescent="0.3">
      <c r="O118" s="25"/>
      <c r="P118" s="25"/>
      <c r="Q118" s="25"/>
      <c r="R118" s="25"/>
      <c r="S118" s="25"/>
      <c r="T118" s="25"/>
      <c r="U118" s="25"/>
      <c r="V118" s="28"/>
      <c r="W118" s="38"/>
      <c r="X118" s="38"/>
      <c r="Y118" s="54">
        <f>IF(T118=Pomocný_list!$B$4,((W118/0.75)+X118),(W118)+X118*0.75)</f>
        <v>0</v>
      </c>
      <c r="Z118" s="38"/>
      <c r="AA118" s="26"/>
      <c r="AB118" s="29"/>
      <c r="AC118" s="29"/>
      <c r="AD118" s="52" t="str">
        <f si="7" t="shared"/>
        <v>Splněna</v>
      </c>
      <c r="AE118" s="53">
        <f si="6" t="shared"/>
        <v>0</v>
      </c>
      <c r="AF118" s="53">
        <f si="8" t="shared"/>
        <v>0</v>
      </c>
      <c r="AG118" s="30"/>
      <c r="AH118" s="30"/>
      <c r="AI118" s="30"/>
      <c r="AJ118" s="30"/>
      <c r="AK118" s="30"/>
      <c r="AL118" s="30"/>
      <c r="AM118" s="30"/>
      <c r="AN118" s="30"/>
      <c r="AO118" s="30"/>
      <c r="AP118" s="56" t="b">
        <f>IFERROR(IF(T118=Pomocný_list!$B$2,AF118*Pomocný_list!$C$2,IF(T118=Pomocný_list!$B$3,AF118*Pomocný_list!$C$3,IF(T118=Pomocný_list!$B$4,AF118*Pomocný_list!$C$4,IF(T118=Pomocný_list!$B$5,AF118*Pomocný_list!$C$5,IF(T118=Pomocný_list!$B$6,AF118*Pomocný_list!$C$6,IF(T118=Pomocný_list!$B$7,AF118*Pomocný_list!$C$7,IF(T118=Pomocný_list!$B$8,AF118*Pomocný_list!$C$8))))))),"Chybné údaje")</f>
        <v>0</v>
      </c>
      <c r="AQ118" s="56">
        <f si="9" t="shared"/>
        <v>0</v>
      </c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</row>
    <row r="119" spans="15:73" x14ac:dyDescent="0.3">
      <c r="O119" s="25"/>
      <c r="P119" s="25"/>
      <c r="Q119" s="25"/>
      <c r="R119" s="25"/>
      <c r="S119" s="25"/>
      <c r="T119" s="25"/>
      <c r="U119" s="25"/>
      <c r="V119" s="28"/>
      <c r="W119" s="38"/>
      <c r="X119" s="38"/>
      <c r="Y119" s="54">
        <f>IF(T119=Pomocný_list!$B$4,((W119/0.75)+X119),(W119)+X119*0.75)</f>
        <v>0</v>
      </c>
      <c r="Z119" s="38"/>
      <c r="AA119" s="26"/>
      <c r="AB119" s="29"/>
      <c r="AC119" s="29"/>
      <c r="AD119" s="52" t="str">
        <f si="7" t="shared"/>
        <v>Splněna</v>
      </c>
      <c r="AE119" s="53">
        <f si="6" t="shared"/>
        <v>0</v>
      </c>
      <c r="AF119" s="53">
        <f si="8" t="shared"/>
        <v>0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56" t="b">
        <f>IFERROR(IF(T119=Pomocný_list!$B$2,AF119*Pomocný_list!$C$2,IF(T119=Pomocný_list!$B$3,AF119*Pomocný_list!$C$3,IF(T119=Pomocný_list!$B$4,AF119*Pomocný_list!$C$4,IF(T119=Pomocný_list!$B$5,AF119*Pomocný_list!$C$5,IF(T119=Pomocný_list!$B$6,AF119*Pomocný_list!$C$6,IF(T119=Pomocný_list!$B$7,AF119*Pomocný_list!$C$7,IF(T119=Pomocný_list!$B$8,AF119*Pomocný_list!$C$8))))))),"Chybné údaje")</f>
        <v>0</v>
      </c>
      <c r="AQ119" s="56">
        <f si="9" t="shared"/>
        <v>0</v>
      </c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</row>
    <row r="120" spans="15:73" x14ac:dyDescent="0.3">
      <c r="O120" s="25"/>
      <c r="P120" s="25"/>
      <c r="Q120" s="25"/>
      <c r="R120" s="25"/>
      <c r="S120" s="25"/>
      <c r="T120" s="25"/>
      <c r="U120" s="25"/>
      <c r="V120" s="28"/>
      <c r="W120" s="38"/>
      <c r="X120" s="38"/>
      <c r="Y120" s="54">
        <f>IF(T120=Pomocný_list!$B$4,((W120/0.75)+X120),(W120)+X120*0.75)</f>
        <v>0</v>
      </c>
      <c r="Z120" s="38"/>
      <c r="AA120" s="26"/>
      <c r="AB120" s="29"/>
      <c r="AC120" s="29"/>
      <c r="AD120" s="52" t="str">
        <f si="7" t="shared"/>
        <v>Splněna</v>
      </c>
      <c r="AE120" s="53">
        <f si="6" t="shared"/>
        <v>0</v>
      </c>
      <c r="AF120" s="53">
        <f si="8" t="shared"/>
        <v>0</v>
      </c>
      <c r="AG120" s="30"/>
      <c r="AH120" s="30"/>
      <c r="AI120" s="30"/>
      <c r="AJ120" s="30"/>
      <c r="AK120" s="30"/>
      <c r="AL120" s="30"/>
      <c r="AM120" s="30"/>
      <c r="AN120" s="30"/>
      <c r="AO120" s="30"/>
      <c r="AP120" s="56" t="b">
        <f>IFERROR(IF(T120=Pomocný_list!$B$2,AF120*Pomocný_list!$C$2,IF(T120=Pomocný_list!$B$3,AF120*Pomocný_list!$C$3,IF(T120=Pomocný_list!$B$4,AF120*Pomocný_list!$C$4,IF(T120=Pomocný_list!$B$5,AF120*Pomocný_list!$C$5,IF(T120=Pomocný_list!$B$6,AF120*Pomocný_list!$C$6,IF(T120=Pomocný_list!$B$7,AF120*Pomocný_list!$C$7,IF(T120=Pomocný_list!$B$8,AF120*Pomocný_list!$C$8))))))),"Chybné údaje")</f>
        <v>0</v>
      </c>
      <c r="AQ120" s="56">
        <f si="9" t="shared"/>
        <v>0</v>
      </c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</row>
    <row r="121" spans="15:73" x14ac:dyDescent="0.3">
      <c r="O121" s="25"/>
      <c r="P121" s="25"/>
      <c r="Q121" s="25"/>
      <c r="R121" s="25"/>
      <c r="S121" s="25"/>
      <c r="T121" s="25"/>
      <c r="U121" s="25"/>
      <c r="V121" s="28"/>
      <c r="W121" s="38"/>
      <c r="X121" s="38"/>
      <c r="Y121" s="54">
        <f>IF(T121=Pomocný_list!$B$4,((W121/0.75)+X121),(W121)+X121*0.75)</f>
        <v>0</v>
      </c>
      <c r="Z121" s="38"/>
      <c r="AA121" s="26"/>
      <c r="AB121" s="29"/>
      <c r="AC121" s="29"/>
      <c r="AD121" s="52" t="str">
        <f si="7" t="shared"/>
        <v>Splněna</v>
      </c>
      <c r="AE121" s="53">
        <f si="6" t="shared"/>
        <v>0</v>
      </c>
      <c r="AF121" s="53">
        <f si="8" t="shared"/>
        <v>0</v>
      </c>
      <c r="AG121" s="30"/>
      <c r="AH121" s="30"/>
      <c r="AI121" s="30"/>
      <c r="AJ121" s="30"/>
      <c r="AK121" s="30"/>
      <c r="AL121" s="30"/>
      <c r="AM121" s="30"/>
      <c r="AN121" s="30"/>
      <c r="AO121" s="30"/>
      <c r="AP121" s="56" t="b">
        <f>IFERROR(IF(T121=Pomocný_list!$B$2,AF121*Pomocný_list!$C$2,IF(T121=Pomocný_list!$B$3,AF121*Pomocný_list!$C$3,IF(T121=Pomocný_list!$B$4,AF121*Pomocný_list!$C$4,IF(T121=Pomocný_list!$B$5,AF121*Pomocný_list!$C$5,IF(T121=Pomocný_list!$B$6,AF121*Pomocný_list!$C$6,IF(T121=Pomocný_list!$B$7,AF121*Pomocný_list!$C$7,IF(T121=Pomocný_list!$B$8,AF121*Pomocný_list!$C$8))))))),"Chybné údaje")</f>
        <v>0</v>
      </c>
      <c r="AQ121" s="56">
        <f si="9" t="shared"/>
        <v>0</v>
      </c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</row>
    <row r="122" spans="15:73" x14ac:dyDescent="0.3">
      <c r="O122" s="25"/>
      <c r="P122" s="25"/>
      <c r="Q122" s="25"/>
      <c r="R122" s="25"/>
      <c r="S122" s="25"/>
      <c r="T122" s="25"/>
      <c r="U122" s="25"/>
      <c r="V122" s="28"/>
      <c r="W122" s="38"/>
      <c r="X122" s="38"/>
      <c r="Y122" s="54">
        <f>IF(T122=Pomocný_list!$B$4,((W122/0.75)+X122),(W122)+X122*0.75)</f>
        <v>0</v>
      </c>
      <c r="Z122" s="38"/>
      <c r="AA122" s="26"/>
      <c r="AB122" s="29"/>
      <c r="AC122" s="29"/>
      <c r="AD122" s="52" t="str">
        <f si="7" t="shared"/>
        <v>Splněna</v>
      </c>
      <c r="AE122" s="53">
        <f si="6" t="shared"/>
        <v>0</v>
      </c>
      <c r="AF122" s="53">
        <f si="8" t="shared"/>
        <v>0</v>
      </c>
      <c r="AG122" s="30"/>
      <c r="AH122" s="30"/>
      <c r="AI122" s="30"/>
      <c r="AJ122" s="30"/>
      <c r="AK122" s="30"/>
      <c r="AL122" s="30"/>
      <c r="AM122" s="30"/>
      <c r="AN122" s="30"/>
      <c r="AO122" s="30"/>
      <c r="AP122" s="56" t="b">
        <f>IFERROR(IF(T122=Pomocný_list!$B$2,AF122*Pomocný_list!$C$2,IF(T122=Pomocný_list!$B$3,AF122*Pomocný_list!$C$3,IF(T122=Pomocný_list!$B$4,AF122*Pomocný_list!$C$4,IF(T122=Pomocný_list!$B$5,AF122*Pomocný_list!$C$5,IF(T122=Pomocný_list!$B$6,AF122*Pomocný_list!$C$6,IF(T122=Pomocný_list!$B$7,AF122*Pomocný_list!$C$7,IF(T122=Pomocný_list!$B$8,AF122*Pomocný_list!$C$8))))))),"Chybné údaje")</f>
        <v>0</v>
      </c>
      <c r="AQ122" s="56">
        <f si="9" t="shared"/>
        <v>0</v>
      </c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</row>
    <row r="123" spans="15:73" x14ac:dyDescent="0.3">
      <c r="O123" s="25"/>
      <c r="P123" s="25"/>
      <c r="Q123" s="25"/>
      <c r="R123" s="25"/>
      <c r="S123" s="25"/>
      <c r="T123" s="25"/>
      <c r="U123" s="25"/>
      <c r="V123" s="28"/>
      <c r="W123" s="38"/>
      <c r="X123" s="38"/>
      <c r="Y123" s="54">
        <f>IF(T123=Pomocný_list!$B$4,((W123/0.75)+X123),(W123)+X123*0.75)</f>
        <v>0</v>
      </c>
      <c r="Z123" s="38"/>
      <c r="AA123" s="26"/>
      <c r="AB123" s="29"/>
      <c r="AC123" s="29"/>
      <c r="AD123" s="52" t="str">
        <f si="7" t="shared"/>
        <v>Splněna</v>
      </c>
      <c r="AE123" s="53">
        <f si="6" t="shared"/>
        <v>0</v>
      </c>
      <c r="AF123" s="53">
        <f si="8" t="shared"/>
        <v>0</v>
      </c>
      <c r="AG123" s="30"/>
      <c r="AH123" s="30"/>
      <c r="AI123" s="30"/>
      <c r="AJ123" s="30"/>
      <c r="AK123" s="30"/>
      <c r="AL123" s="30"/>
      <c r="AM123" s="30"/>
      <c r="AN123" s="30"/>
      <c r="AO123" s="30"/>
      <c r="AP123" s="56" t="b">
        <f>IFERROR(IF(T123=Pomocný_list!$B$2,AF123*Pomocný_list!$C$2,IF(T123=Pomocný_list!$B$3,AF123*Pomocný_list!$C$3,IF(T123=Pomocný_list!$B$4,AF123*Pomocný_list!$C$4,IF(T123=Pomocný_list!$B$5,AF123*Pomocný_list!$C$5,IF(T123=Pomocný_list!$B$6,AF123*Pomocný_list!$C$6,IF(T123=Pomocný_list!$B$7,AF123*Pomocný_list!$C$7,IF(T123=Pomocný_list!$B$8,AF123*Pomocný_list!$C$8))))))),"Chybné údaje")</f>
        <v>0</v>
      </c>
      <c r="AQ123" s="56">
        <f si="9" t="shared"/>
        <v>0</v>
      </c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</row>
    <row r="124" spans="15:73" x14ac:dyDescent="0.3">
      <c r="O124" s="25"/>
      <c r="P124" s="25"/>
      <c r="Q124" s="25"/>
      <c r="R124" s="25"/>
      <c r="S124" s="25"/>
      <c r="T124" s="25"/>
      <c r="U124" s="25"/>
      <c r="V124" s="28"/>
      <c r="W124" s="38"/>
      <c r="X124" s="38"/>
      <c r="Y124" s="54">
        <f>IF(T124=Pomocný_list!$B$4,((W124/0.75)+X124),(W124)+X124*0.75)</f>
        <v>0</v>
      </c>
      <c r="Z124" s="38"/>
      <c r="AA124" s="26"/>
      <c r="AB124" s="29"/>
      <c r="AC124" s="29"/>
      <c r="AD124" s="52" t="str">
        <f si="7" t="shared"/>
        <v>Splněna</v>
      </c>
      <c r="AE124" s="53">
        <f si="6" t="shared"/>
        <v>0</v>
      </c>
      <c r="AF124" s="53">
        <f si="8" t="shared"/>
        <v>0</v>
      </c>
      <c r="AG124" s="30"/>
      <c r="AH124" s="30"/>
      <c r="AI124" s="30"/>
      <c r="AJ124" s="30"/>
      <c r="AK124" s="30"/>
      <c r="AL124" s="30"/>
      <c r="AM124" s="30"/>
      <c r="AN124" s="30"/>
      <c r="AO124" s="30"/>
      <c r="AP124" s="56" t="b">
        <f>IFERROR(IF(T124=Pomocný_list!$B$2,AF124*Pomocný_list!$C$2,IF(T124=Pomocný_list!$B$3,AF124*Pomocný_list!$C$3,IF(T124=Pomocný_list!$B$4,AF124*Pomocný_list!$C$4,IF(T124=Pomocný_list!$B$5,AF124*Pomocný_list!$C$5,IF(T124=Pomocný_list!$B$6,AF124*Pomocný_list!$C$6,IF(T124=Pomocný_list!$B$7,AF124*Pomocný_list!$C$7,IF(T124=Pomocný_list!$B$8,AF124*Pomocný_list!$C$8))))))),"Chybné údaje")</f>
        <v>0</v>
      </c>
      <c r="AQ124" s="56">
        <f si="9" t="shared"/>
        <v>0</v>
      </c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</row>
    <row r="125" spans="15:73" x14ac:dyDescent="0.3">
      <c r="O125" s="25"/>
      <c r="P125" s="25"/>
      <c r="Q125" s="25"/>
      <c r="R125" s="25"/>
      <c r="S125" s="25"/>
      <c r="T125" s="25"/>
      <c r="U125" s="25"/>
      <c r="V125" s="28"/>
      <c r="W125" s="38"/>
      <c r="X125" s="38"/>
      <c r="Y125" s="54">
        <f>IF(T125=Pomocný_list!$B$4,((W125/0.75)+X125),(W125)+X125*0.75)</f>
        <v>0</v>
      </c>
      <c r="Z125" s="38"/>
      <c r="AA125" s="26"/>
      <c r="AB125" s="29"/>
      <c r="AC125" s="29"/>
      <c r="AD125" s="52" t="str">
        <f si="7" t="shared"/>
        <v>Splněna</v>
      </c>
      <c r="AE125" s="53">
        <f si="6" t="shared"/>
        <v>0</v>
      </c>
      <c r="AF125" s="53">
        <f si="8" t="shared"/>
        <v>0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56" t="b">
        <f>IFERROR(IF(T125=Pomocný_list!$B$2,AF125*Pomocný_list!$C$2,IF(T125=Pomocný_list!$B$3,AF125*Pomocný_list!$C$3,IF(T125=Pomocný_list!$B$4,AF125*Pomocný_list!$C$4,IF(T125=Pomocný_list!$B$5,AF125*Pomocný_list!$C$5,IF(T125=Pomocný_list!$B$6,AF125*Pomocný_list!$C$6,IF(T125=Pomocný_list!$B$7,AF125*Pomocný_list!$C$7,IF(T125=Pomocný_list!$B$8,AF125*Pomocný_list!$C$8))))))),"Chybné údaje")</f>
        <v>0</v>
      </c>
      <c r="AQ125" s="56">
        <f si="9" t="shared"/>
        <v>0</v>
      </c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</row>
    <row r="126" spans="15:73" x14ac:dyDescent="0.3">
      <c r="O126" s="25"/>
      <c r="P126" s="25"/>
      <c r="Q126" s="25"/>
      <c r="R126" s="25"/>
      <c r="S126" s="25"/>
      <c r="T126" s="25"/>
      <c r="U126" s="25"/>
      <c r="V126" s="28"/>
      <c r="W126" s="38"/>
      <c r="X126" s="38"/>
      <c r="Y126" s="54">
        <f>IF(T126=Pomocný_list!$B$4,((W126/0.75)+X126),(W126)+X126*0.75)</f>
        <v>0</v>
      </c>
      <c r="Z126" s="38"/>
      <c r="AA126" s="26"/>
      <c r="AB126" s="29"/>
      <c r="AC126" s="29"/>
      <c r="AD126" s="52" t="str">
        <f si="7" t="shared"/>
        <v>Splněna</v>
      </c>
      <c r="AE126" s="53">
        <f si="6" t="shared"/>
        <v>0</v>
      </c>
      <c r="AF126" s="53">
        <f si="8" t="shared"/>
        <v>0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56" t="b">
        <f>IFERROR(IF(T126=Pomocný_list!$B$2,AF126*Pomocný_list!$C$2,IF(T126=Pomocný_list!$B$3,AF126*Pomocný_list!$C$3,IF(T126=Pomocný_list!$B$4,AF126*Pomocný_list!$C$4,IF(T126=Pomocný_list!$B$5,AF126*Pomocný_list!$C$5,IF(T126=Pomocný_list!$B$6,AF126*Pomocný_list!$C$6,IF(T126=Pomocný_list!$B$7,AF126*Pomocný_list!$C$7,IF(T126=Pomocný_list!$B$8,AF126*Pomocný_list!$C$8))))))),"Chybné údaje")</f>
        <v>0</v>
      </c>
      <c r="AQ126" s="56">
        <f si="9" t="shared"/>
        <v>0</v>
      </c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</row>
    <row r="127" spans="15:73" x14ac:dyDescent="0.3">
      <c r="O127" s="25"/>
      <c r="P127" s="25"/>
      <c r="Q127" s="25"/>
      <c r="R127" s="25"/>
      <c r="S127" s="25"/>
      <c r="T127" s="25"/>
      <c r="U127" s="25"/>
      <c r="V127" s="28"/>
      <c r="W127" s="38"/>
      <c r="X127" s="38"/>
      <c r="Y127" s="54">
        <f>IF(T127=Pomocný_list!$B$4,((W127/0.75)+X127),(W127)+X127*0.75)</f>
        <v>0</v>
      </c>
      <c r="Z127" s="38"/>
      <c r="AA127" s="26"/>
      <c r="AB127" s="29"/>
      <c r="AC127" s="29"/>
      <c r="AD127" s="52" t="str">
        <f si="7" t="shared"/>
        <v>Splněna</v>
      </c>
      <c r="AE127" s="53">
        <f si="6" t="shared"/>
        <v>0</v>
      </c>
      <c r="AF127" s="53">
        <f si="8" t="shared"/>
        <v>0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56" t="b">
        <f>IFERROR(IF(T127=Pomocný_list!$B$2,AF127*Pomocný_list!$C$2,IF(T127=Pomocný_list!$B$3,AF127*Pomocný_list!$C$3,IF(T127=Pomocný_list!$B$4,AF127*Pomocný_list!$C$4,IF(T127=Pomocný_list!$B$5,AF127*Pomocný_list!$C$5,IF(T127=Pomocný_list!$B$6,AF127*Pomocný_list!$C$6,IF(T127=Pomocný_list!$B$7,AF127*Pomocný_list!$C$7,IF(T127=Pomocný_list!$B$8,AF127*Pomocný_list!$C$8))))))),"Chybné údaje")</f>
        <v>0</v>
      </c>
      <c r="AQ127" s="56">
        <f si="9" t="shared"/>
        <v>0</v>
      </c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</row>
    <row r="128" spans="15:73" x14ac:dyDescent="0.3">
      <c r="O128" s="25"/>
      <c r="P128" s="25"/>
      <c r="Q128" s="25"/>
      <c r="R128" s="25"/>
      <c r="S128" s="25"/>
      <c r="T128" s="25"/>
      <c r="U128" s="25"/>
      <c r="V128" s="28"/>
      <c r="W128" s="38"/>
      <c r="X128" s="38"/>
      <c r="Y128" s="54">
        <f>IF(T128=Pomocný_list!$B$4,((W128/0.75)+X128),(W128)+X128*0.75)</f>
        <v>0</v>
      </c>
      <c r="Z128" s="38"/>
      <c r="AA128" s="26"/>
      <c r="AB128" s="29"/>
      <c r="AC128" s="29"/>
      <c r="AD128" s="52" t="str">
        <f si="7" t="shared"/>
        <v>Splněna</v>
      </c>
      <c r="AE128" s="53">
        <f si="6" t="shared"/>
        <v>0</v>
      </c>
      <c r="AF128" s="53">
        <f si="8" t="shared"/>
        <v>0</v>
      </c>
      <c r="AG128" s="30"/>
      <c r="AH128" s="30"/>
      <c r="AI128" s="30"/>
      <c r="AJ128" s="30"/>
      <c r="AK128" s="30"/>
      <c r="AL128" s="30"/>
      <c r="AM128" s="30"/>
      <c r="AN128" s="30"/>
      <c r="AO128" s="30"/>
      <c r="AP128" s="56" t="b">
        <f>IFERROR(IF(T128=Pomocný_list!$B$2,AF128*Pomocný_list!$C$2,IF(T128=Pomocný_list!$B$3,AF128*Pomocný_list!$C$3,IF(T128=Pomocný_list!$B$4,AF128*Pomocný_list!$C$4,IF(T128=Pomocný_list!$B$5,AF128*Pomocný_list!$C$5,IF(T128=Pomocný_list!$B$6,AF128*Pomocný_list!$C$6,IF(T128=Pomocný_list!$B$7,AF128*Pomocný_list!$C$7,IF(T128=Pomocný_list!$B$8,AF128*Pomocný_list!$C$8))))))),"Chybné údaje")</f>
        <v>0</v>
      </c>
      <c r="AQ128" s="56">
        <f si="9" t="shared"/>
        <v>0</v>
      </c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</row>
    <row r="129" spans="15:73" x14ac:dyDescent="0.3">
      <c r="O129" s="25"/>
      <c r="P129" s="25"/>
      <c r="Q129" s="25"/>
      <c r="R129" s="25"/>
      <c r="S129" s="25"/>
      <c r="T129" s="25"/>
      <c r="U129" s="25"/>
      <c r="V129" s="28"/>
      <c r="W129" s="38"/>
      <c r="X129" s="38"/>
      <c r="Y129" s="54">
        <f>IF(T129=Pomocný_list!$B$4,((W129/0.75)+X129),(W129)+X129*0.75)</f>
        <v>0</v>
      </c>
      <c r="Z129" s="38"/>
      <c r="AA129" s="26"/>
      <c r="AB129" s="29"/>
      <c r="AC129" s="29"/>
      <c r="AD129" s="52" t="str">
        <f si="7" t="shared"/>
        <v>Splněna</v>
      </c>
      <c r="AE129" s="53">
        <f si="6" t="shared"/>
        <v>0</v>
      </c>
      <c r="AF129" s="53">
        <f si="8" t="shared"/>
        <v>0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56" t="b">
        <f>IFERROR(IF(T129=Pomocný_list!$B$2,AF129*Pomocný_list!$C$2,IF(T129=Pomocný_list!$B$3,AF129*Pomocný_list!$C$3,IF(T129=Pomocný_list!$B$4,AF129*Pomocný_list!$C$4,IF(T129=Pomocný_list!$B$5,AF129*Pomocný_list!$C$5,IF(T129=Pomocný_list!$B$6,AF129*Pomocný_list!$C$6,IF(T129=Pomocný_list!$B$7,AF129*Pomocný_list!$C$7,IF(T129=Pomocný_list!$B$8,AF129*Pomocný_list!$C$8))))))),"Chybné údaje")</f>
        <v>0</v>
      </c>
      <c r="AQ129" s="56">
        <f si="9" t="shared"/>
        <v>0</v>
      </c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</row>
    <row r="130" spans="15:73" x14ac:dyDescent="0.3">
      <c r="O130" s="25"/>
      <c r="P130" s="25"/>
      <c r="Q130" s="25"/>
      <c r="R130" s="25"/>
      <c r="S130" s="25"/>
      <c r="T130" s="25"/>
      <c r="U130" s="25"/>
      <c r="V130" s="28"/>
      <c r="W130" s="38"/>
      <c r="X130" s="38"/>
      <c r="Y130" s="54">
        <f>IF(T130=Pomocný_list!$B$4,((W130/0.75)+X130),(W130)+X130*0.75)</f>
        <v>0</v>
      </c>
      <c r="Z130" s="38"/>
      <c r="AA130" s="26"/>
      <c r="AB130" s="29"/>
      <c r="AC130" s="29"/>
      <c r="AD130" s="52" t="str">
        <f si="7" t="shared"/>
        <v>Splněna</v>
      </c>
      <c r="AE130" s="53">
        <f si="6" t="shared"/>
        <v>0</v>
      </c>
      <c r="AF130" s="53">
        <f si="8" t="shared"/>
        <v>0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56" t="b">
        <f>IFERROR(IF(T130=Pomocný_list!$B$2,AF130*Pomocný_list!$C$2,IF(T130=Pomocný_list!$B$3,AF130*Pomocný_list!$C$3,IF(T130=Pomocný_list!$B$4,AF130*Pomocný_list!$C$4,IF(T130=Pomocný_list!$B$5,AF130*Pomocný_list!$C$5,IF(T130=Pomocný_list!$B$6,AF130*Pomocný_list!$C$6,IF(T130=Pomocný_list!$B$7,AF130*Pomocný_list!$C$7,IF(T130=Pomocný_list!$B$8,AF130*Pomocný_list!$C$8))))))),"Chybné údaje")</f>
        <v>0</v>
      </c>
      <c r="AQ130" s="56">
        <f si="9" t="shared"/>
        <v>0</v>
      </c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</row>
    <row r="131" spans="15:73" x14ac:dyDescent="0.3">
      <c r="O131" s="25"/>
      <c r="P131" s="25"/>
      <c r="Q131" s="25"/>
      <c r="R131" s="25"/>
      <c r="S131" s="25"/>
      <c r="T131" s="25"/>
      <c r="U131" s="25"/>
      <c r="V131" s="28"/>
      <c r="W131" s="38"/>
      <c r="X131" s="38"/>
      <c r="Y131" s="54">
        <f>IF(T131=Pomocný_list!$B$4,((W131/0.75)+X131),(W131)+X131*0.75)</f>
        <v>0</v>
      </c>
      <c r="Z131" s="38"/>
      <c r="AA131" s="26"/>
      <c r="AB131" s="29"/>
      <c r="AC131" s="29"/>
      <c r="AD131" s="52" t="str">
        <f si="7" t="shared"/>
        <v>Splněna</v>
      </c>
      <c r="AE131" s="53">
        <f si="6" t="shared"/>
        <v>0</v>
      </c>
      <c r="AF131" s="53">
        <f si="8" t="shared"/>
        <v>0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56" t="b">
        <f>IFERROR(IF(T131=Pomocný_list!$B$2,AF131*Pomocný_list!$C$2,IF(T131=Pomocný_list!$B$3,AF131*Pomocný_list!$C$3,IF(T131=Pomocný_list!$B$4,AF131*Pomocný_list!$C$4,IF(T131=Pomocný_list!$B$5,AF131*Pomocný_list!$C$5,IF(T131=Pomocný_list!$B$6,AF131*Pomocný_list!$C$6,IF(T131=Pomocný_list!$B$7,AF131*Pomocný_list!$C$7,IF(T131=Pomocný_list!$B$8,AF131*Pomocný_list!$C$8))))))),"Chybné údaje")</f>
        <v>0</v>
      </c>
      <c r="AQ131" s="56">
        <f si="9" t="shared"/>
        <v>0</v>
      </c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</row>
    <row r="132" spans="15:73" x14ac:dyDescent="0.3">
      <c r="O132" s="25"/>
      <c r="P132" s="25"/>
      <c r="Q132" s="25"/>
      <c r="R132" s="25"/>
      <c r="S132" s="25"/>
      <c r="T132" s="25"/>
      <c r="U132" s="25"/>
      <c r="V132" s="28"/>
      <c r="W132" s="38"/>
      <c r="X132" s="38"/>
      <c r="Y132" s="54">
        <f>IF(T132=Pomocný_list!$B$4,((W132/0.75)+X132),(W132)+X132*0.75)</f>
        <v>0</v>
      </c>
      <c r="Z132" s="38"/>
      <c r="AA132" s="26"/>
      <c r="AB132" s="29"/>
      <c r="AC132" s="29"/>
      <c r="AD132" s="52" t="str">
        <f si="7" t="shared"/>
        <v>Splněna</v>
      </c>
      <c r="AE132" s="53">
        <f si="6" t="shared"/>
        <v>0</v>
      </c>
      <c r="AF132" s="53">
        <f si="8" t="shared"/>
        <v>0</v>
      </c>
      <c r="AG132" s="30"/>
      <c r="AH132" s="30"/>
      <c r="AI132" s="30"/>
      <c r="AJ132" s="30"/>
      <c r="AK132" s="30"/>
      <c r="AL132" s="30"/>
      <c r="AM132" s="30"/>
      <c r="AN132" s="30"/>
      <c r="AO132" s="30"/>
      <c r="AP132" s="56" t="b">
        <f>IFERROR(IF(T132=Pomocný_list!$B$2,AF132*Pomocný_list!$C$2,IF(T132=Pomocný_list!$B$3,AF132*Pomocný_list!$C$3,IF(T132=Pomocný_list!$B$4,AF132*Pomocný_list!$C$4,IF(T132=Pomocný_list!$B$5,AF132*Pomocný_list!$C$5,IF(T132=Pomocný_list!$B$6,AF132*Pomocný_list!$C$6,IF(T132=Pomocný_list!$B$7,AF132*Pomocný_list!$C$7,IF(T132=Pomocný_list!$B$8,AF132*Pomocný_list!$C$8))))))),"Chybné údaje")</f>
        <v>0</v>
      </c>
      <c r="AQ132" s="56">
        <f si="9" t="shared"/>
        <v>0</v>
      </c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</row>
    <row r="133" spans="15:73" x14ac:dyDescent="0.3">
      <c r="O133" s="25"/>
      <c r="P133" s="25"/>
      <c r="Q133" s="25"/>
      <c r="R133" s="25"/>
      <c r="S133" s="25"/>
      <c r="T133" s="25"/>
      <c r="U133" s="25"/>
      <c r="V133" s="28"/>
      <c r="W133" s="38"/>
      <c r="X133" s="38"/>
      <c r="Y133" s="54">
        <f>IF(T133=Pomocný_list!$B$4,((W133/0.75)+X133),(W133)+X133*0.75)</f>
        <v>0</v>
      </c>
      <c r="Z133" s="38"/>
      <c r="AA133" s="26"/>
      <c r="AB133" s="29"/>
      <c r="AC133" s="29"/>
      <c r="AD133" s="52" t="str">
        <f si="7" t="shared"/>
        <v>Splněna</v>
      </c>
      <c r="AE133" s="53">
        <f si="6" t="shared"/>
        <v>0</v>
      </c>
      <c r="AF133" s="53">
        <f si="8" t="shared"/>
        <v>0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56" t="b">
        <f>IFERROR(IF(T133=Pomocný_list!$B$2,AF133*Pomocný_list!$C$2,IF(T133=Pomocný_list!$B$3,AF133*Pomocný_list!$C$3,IF(T133=Pomocný_list!$B$4,AF133*Pomocný_list!$C$4,IF(T133=Pomocný_list!$B$5,AF133*Pomocný_list!$C$5,IF(T133=Pomocný_list!$B$6,AF133*Pomocný_list!$C$6,IF(T133=Pomocný_list!$B$7,AF133*Pomocný_list!$C$7,IF(T133=Pomocný_list!$B$8,AF133*Pomocný_list!$C$8))))))),"Chybné údaje")</f>
        <v>0</v>
      </c>
      <c r="AQ133" s="56">
        <f si="9" t="shared"/>
        <v>0</v>
      </c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</row>
    <row r="134" spans="15:73" x14ac:dyDescent="0.3">
      <c r="O134" s="25"/>
      <c r="P134" s="25"/>
      <c r="Q134" s="25"/>
      <c r="R134" s="25"/>
      <c r="S134" s="25"/>
      <c r="T134" s="25"/>
      <c r="U134" s="25"/>
      <c r="V134" s="28"/>
      <c r="W134" s="38"/>
      <c r="X134" s="38"/>
      <c r="Y134" s="54">
        <f>IF(T134=Pomocný_list!$B$4,((W134/0.75)+X134),(W134)+X134*0.75)</f>
        <v>0</v>
      </c>
      <c r="Z134" s="38"/>
      <c r="AA134" s="26"/>
      <c r="AB134" s="29"/>
      <c r="AC134" s="29"/>
      <c r="AD134" s="52" t="str">
        <f si="7" t="shared"/>
        <v>Splněna</v>
      </c>
      <c r="AE134" s="53">
        <f si="6" t="shared"/>
        <v>0</v>
      </c>
      <c r="AF134" s="53">
        <f si="8" t="shared"/>
        <v>0</v>
      </c>
      <c r="AG134" s="30"/>
      <c r="AH134" s="30"/>
      <c r="AI134" s="30"/>
      <c r="AJ134" s="30"/>
      <c r="AK134" s="30"/>
      <c r="AL134" s="30"/>
      <c r="AM134" s="30"/>
      <c r="AN134" s="30"/>
      <c r="AO134" s="30"/>
      <c r="AP134" s="56" t="b">
        <f>IFERROR(IF(T134=Pomocný_list!$B$2,AF134*Pomocný_list!$C$2,IF(T134=Pomocný_list!$B$3,AF134*Pomocný_list!$C$3,IF(T134=Pomocný_list!$B$4,AF134*Pomocný_list!$C$4,IF(T134=Pomocný_list!$B$5,AF134*Pomocný_list!$C$5,IF(T134=Pomocný_list!$B$6,AF134*Pomocný_list!$C$6,IF(T134=Pomocný_list!$B$7,AF134*Pomocný_list!$C$7,IF(T134=Pomocný_list!$B$8,AF134*Pomocný_list!$C$8))))))),"Chybné údaje")</f>
        <v>0</v>
      </c>
      <c r="AQ134" s="56">
        <f si="9" t="shared"/>
        <v>0</v>
      </c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</row>
    <row r="135" spans="15:73" x14ac:dyDescent="0.3">
      <c r="O135" s="25"/>
      <c r="P135" s="25"/>
      <c r="Q135" s="25"/>
      <c r="R135" s="25"/>
      <c r="S135" s="25"/>
      <c r="T135" s="25"/>
      <c r="U135" s="25"/>
      <c r="V135" s="28"/>
      <c r="W135" s="38"/>
      <c r="X135" s="38"/>
      <c r="Y135" s="54">
        <f>IF(T135=Pomocný_list!$B$4,((W135/0.75)+X135),(W135)+X135*0.75)</f>
        <v>0</v>
      </c>
      <c r="Z135" s="38"/>
      <c r="AA135" s="26"/>
      <c r="AB135" s="29"/>
      <c r="AC135" s="29"/>
      <c r="AD135" s="52" t="str">
        <f si="7" t="shared"/>
        <v>Splněna</v>
      </c>
      <c r="AE135" s="53">
        <f si="6" t="shared"/>
        <v>0</v>
      </c>
      <c r="AF135" s="53">
        <f si="8" t="shared"/>
        <v>0</v>
      </c>
      <c r="AG135" s="30"/>
      <c r="AH135" s="30"/>
      <c r="AI135" s="30"/>
      <c r="AJ135" s="30"/>
      <c r="AK135" s="30"/>
      <c r="AL135" s="30"/>
      <c r="AM135" s="30"/>
      <c r="AN135" s="30"/>
      <c r="AO135" s="30"/>
      <c r="AP135" s="56" t="b">
        <f>IFERROR(IF(T135=Pomocný_list!$B$2,AF135*Pomocný_list!$C$2,IF(T135=Pomocný_list!$B$3,AF135*Pomocný_list!$C$3,IF(T135=Pomocný_list!$B$4,AF135*Pomocný_list!$C$4,IF(T135=Pomocný_list!$B$5,AF135*Pomocný_list!$C$5,IF(T135=Pomocný_list!$B$6,AF135*Pomocný_list!$C$6,IF(T135=Pomocný_list!$B$7,AF135*Pomocný_list!$C$7,IF(T135=Pomocný_list!$B$8,AF135*Pomocný_list!$C$8))))))),"Chybné údaje")</f>
        <v>0</v>
      </c>
      <c r="AQ135" s="56">
        <f si="9" t="shared"/>
        <v>0</v>
      </c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</row>
    <row r="136" spans="15:73" x14ac:dyDescent="0.3">
      <c r="O136" s="25"/>
      <c r="P136" s="25"/>
      <c r="Q136" s="25"/>
      <c r="R136" s="25"/>
      <c r="S136" s="25"/>
      <c r="T136" s="25"/>
      <c r="U136" s="25"/>
      <c r="V136" s="28"/>
      <c r="W136" s="38"/>
      <c r="X136" s="38"/>
      <c r="Y136" s="54">
        <f>IF(T136=Pomocný_list!$B$4,((W136/0.75)+X136),(W136)+X136*0.75)</f>
        <v>0</v>
      </c>
      <c r="Z136" s="38"/>
      <c r="AA136" s="26"/>
      <c r="AB136" s="29"/>
      <c r="AC136" s="29"/>
      <c r="AD136" s="52" t="str">
        <f si="7" t="shared"/>
        <v>Splněna</v>
      </c>
      <c r="AE136" s="53">
        <f si="6" t="shared"/>
        <v>0</v>
      </c>
      <c r="AF136" s="53">
        <f si="8" t="shared"/>
        <v>0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56" t="b">
        <f>IFERROR(IF(T136=Pomocný_list!$B$2,AF136*Pomocný_list!$C$2,IF(T136=Pomocný_list!$B$3,AF136*Pomocný_list!$C$3,IF(T136=Pomocný_list!$B$4,AF136*Pomocný_list!$C$4,IF(T136=Pomocný_list!$B$5,AF136*Pomocný_list!$C$5,IF(T136=Pomocný_list!$B$6,AF136*Pomocný_list!$C$6,IF(T136=Pomocný_list!$B$7,AF136*Pomocný_list!$C$7,IF(T136=Pomocný_list!$B$8,AF136*Pomocný_list!$C$8))))))),"Chybné údaje")</f>
        <v>0</v>
      </c>
      <c r="AQ136" s="56">
        <f si="9" t="shared"/>
        <v>0</v>
      </c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</row>
    <row r="137" spans="15:73" x14ac:dyDescent="0.3">
      <c r="O137" s="25"/>
      <c r="P137" s="25"/>
      <c r="Q137" s="25"/>
      <c r="R137" s="25"/>
      <c r="S137" s="25"/>
      <c r="T137" s="25"/>
      <c r="U137" s="25"/>
      <c r="V137" s="28"/>
      <c r="W137" s="38"/>
      <c r="X137" s="38"/>
      <c r="Y137" s="54">
        <f>IF(T137=Pomocný_list!$B$4,((W137/0.75)+X137),(W137)+X137*0.75)</f>
        <v>0</v>
      </c>
      <c r="Z137" s="38"/>
      <c r="AA137" s="26"/>
      <c r="AB137" s="29"/>
      <c r="AC137" s="29"/>
      <c r="AD137" s="52" t="str">
        <f si="7" t="shared"/>
        <v>Splněna</v>
      </c>
      <c r="AE137" s="53">
        <f si="6" t="shared"/>
        <v>0</v>
      </c>
      <c r="AF137" s="53">
        <f si="8" t="shared"/>
        <v>0</v>
      </c>
      <c r="AG137" s="30"/>
      <c r="AH137" s="30"/>
      <c r="AI137" s="30"/>
      <c r="AJ137" s="30"/>
      <c r="AK137" s="30"/>
      <c r="AL137" s="30"/>
      <c r="AM137" s="30"/>
      <c r="AN137" s="30"/>
      <c r="AO137" s="30"/>
      <c r="AP137" s="56" t="b">
        <f>IFERROR(IF(T137=Pomocný_list!$B$2,AF137*Pomocný_list!$C$2,IF(T137=Pomocný_list!$B$3,AF137*Pomocný_list!$C$3,IF(T137=Pomocný_list!$B$4,AF137*Pomocný_list!$C$4,IF(T137=Pomocný_list!$B$5,AF137*Pomocný_list!$C$5,IF(T137=Pomocný_list!$B$6,AF137*Pomocný_list!$C$6,IF(T137=Pomocný_list!$B$7,AF137*Pomocný_list!$C$7,IF(T137=Pomocný_list!$B$8,AF137*Pomocný_list!$C$8))))))),"Chybné údaje")</f>
        <v>0</v>
      </c>
      <c r="AQ137" s="56">
        <f si="9" t="shared"/>
        <v>0</v>
      </c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</row>
    <row r="138" spans="15:73" x14ac:dyDescent="0.3">
      <c r="O138" s="25"/>
      <c r="P138" s="25"/>
      <c r="Q138" s="25"/>
      <c r="R138" s="25"/>
      <c r="S138" s="25"/>
      <c r="T138" s="25"/>
      <c r="U138" s="25"/>
      <c r="V138" s="28"/>
      <c r="W138" s="38"/>
      <c r="X138" s="38"/>
      <c r="Y138" s="54">
        <f>IF(T138=Pomocný_list!$B$4,((W138/0.75)+X138),(W138)+X138*0.75)</f>
        <v>0</v>
      </c>
      <c r="Z138" s="38"/>
      <c r="AA138" s="26"/>
      <c r="AB138" s="29"/>
      <c r="AC138" s="29"/>
      <c r="AD138" s="52" t="str">
        <f si="7" t="shared"/>
        <v>Splněna</v>
      </c>
      <c r="AE138" s="53">
        <f si="6" t="shared"/>
        <v>0</v>
      </c>
      <c r="AF138" s="53">
        <f si="8" t="shared"/>
        <v>0</v>
      </c>
      <c r="AG138" s="30"/>
      <c r="AH138" s="30"/>
      <c r="AI138" s="30"/>
      <c r="AJ138" s="30"/>
      <c r="AK138" s="30"/>
      <c r="AL138" s="30"/>
      <c r="AM138" s="30"/>
      <c r="AN138" s="30"/>
      <c r="AO138" s="30"/>
      <c r="AP138" s="56" t="b">
        <f>IFERROR(IF(T138=Pomocný_list!$B$2,AF138*Pomocný_list!$C$2,IF(T138=Pomocný_list!$B$3,AF138*Pomocný_list!$C$3,IF(T138=Pomocný_list!$B$4,AF138*Pomocný_list!$C$4,IF(T138=Pomocný_list!$B$5,AF138*Pomocný_list!$C$5,IF(T138=Pomocný_list!$B$6,AF138*Pomocný_list!$C$6,IF(T138=Pomocný_list!$B$7,AF138*Pomocný_list!$C$7,IF(T138=Pomocný_list!$B$8,AF138*Pomocný_list!$C$8))))))),"Chybné údaje")</f>
        <v>0</v>
      </c>
      <c r="AQ138" s="56">
        <f si="9" t="shared"/>
        <v>0</v>
      </c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</row>
    <row r="139" spans="15:73" x14ac:dyDescent="0.3">
      <c r="O139" s="25"/>
      <c r="P139" s="25"/>
      <c r="Q139" s="25"/>
      <c r="R139" s="25"/>
      <c r="S139" s="25"/>
      <c r="T139" s="25"/>
      <c r="U139" s="25"/>
      <c r="V139" s="28"/>
      <c r="W139" s="38"/>
      <c r="X139" s="38"/>
      <c r="Y139" s="54">
        <f>IF(T139=Pomocný_list!$B$4,((W139/0.75)+X139),(W139)+X139*0.75)</f>
        <v>0</v>
      </c>
      <c r="Z139" s="38"/>
      <c r="AA139" s="26"/>
      <c r="AB139" s="29"/>
      <c r="AC139" s="29"/>
      <c r="AD139" s="52" t="str">
        <f si="7" t="shared"/>
        <v>Splněna</v>
      </c>
      <c r="AE139" s="53">
        <f si="6" t="shared"/>
        <v>0</v>
      </c>
      <c r="AF139" s="53">
        <f si="8" t="shared"/>
        <v>0</v>
      </c>
      <c r="AG139" s="30"/>
      <c r="AH139" s="30"/>
      <c r="AI139" s="30"/>
      <c r="AJ139" s="30"/>
      <c r="AK139" s="30"/>
      <c r="AL139" s="30"/>
      <c r="AM139" s="30"/>
      <c r="AN139" s="30"/>
      <c r="AO139" s="30"/>
      <c r="AP139" s="56" t="b">
        <f>IFERROR(IF(T139=Pomocný_list!$B$2,AF139*Pomocný_list!$C$2,IF(T139=Pomocný_list!$B$3,AF139*Pomocný_list!$C$3,IF(T139=Pomocný_list!$B$4,AF139*Pomocný_list!$C$4,IF(T139=Pomocný_list!$B$5,AF139*Pomocný_list!$C$5,IF(T139=Pomocný_list!$B$6,AF139*Pomocný_list!$C$6,IF(T139=Pomocný_list!$B$7,AF139*Pomocný_list!$C$7,IF(T139=Pomocný_list!$B$8,AF139*Pomocný_list!$C$8))))))),"Chybné údaje")</f>
        <v>0</v>
      </c>
      <c r="AQ139" s="56">
        <f si="9" t="shared"/>
        <v>0</v>
      </c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</row>
    <row r="140" spans="15:73" x14ac:dyDescent="0.3">
      <c r="O140" s="25"/>
      <c r="P140" s="25"/>
      <c r="Q140" s="25"/>
      <c r="R140" s="25"/>
      <c r="S140" s="25"/>
      <c r="T140" s="25"/>
      <c r="U140" s="25"/>
      <c r="V140" s="28"/>
      <c r="W140" s="38"/>
      <c r="X140" s="38"/>
      <c r="Y140" s="54">
        <f>IF(T140=Pomocný_list!$B$4,((W140/0.75)+X140),(W140)+X140*0.75)</f>
        <v>0</v>
      </c>
      <c r="Z140" s="38"/>
      <c r="AA140" s="26"/>
      <c r="AB140" s="29"/>
      <c r="AC140" s="29"/>
      <c r="AD140" s="52" t="str">
        <f si="7" t="shared"/>
        <v>Splněna</v>
      </c>
      <c r="AE140" s="53">
        <f si="6" t="shared"/>
        <v>0</v>
      </c>
      <c r="AF140" s="53">
        <f si="8" t="shared"/>
        <v>0</v>
      </c>
      <c r="AG140" s="30"/>
      <c r="AH140" s="30"/>
      <c r="AI140" s="30"/>
      <c r="AJ140" s="30"/>
      <c r="AK140" s="30"/>
      <c r="AL140" s="30"/>
      <c r="AM140" s="30"/>
      <c r="AN140" s="30"/>
      <c r="AO140" s="30"/>
      <c r="AP140" s="56" t="b">
        <f>IFERROR(IF(T140=Pomocný_list!$B$2,AF140*Pomocný_list!$C$2,IF(T140=Pomocný_list!$B$3,AF140*Pomocný_list!$C$3,IF(T140=Pomocný_list!$B$4,AF140*Pomocný_list!$C$4,IF(T140=Pomocný_list!$B$5,AF140*Pomocný_list!$C$5,IF(T140=Pomocný_list!$B$6,AF140*Pomocný_list!$C$6,IF(T140=Pomocný_list!$B$7,AF140*Pomocný_list!$C$7,IF(T140=Pomocný_list!$B$8,AF140*Pomocný_list!$C$8))))))),"Chybné údaje")</f>
        <v>0</v>
      </c>
      <c r="AQ140" s="56">
        <f si="9" t="shared"/>
        <v>0</v>
      </c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</row>
    <row r="141" spans="15:73" x14ac:dyDescent="0.3">
      <c r="O141" s="25"/>
      <c r="P141" s="25"/>
      <c r="Q141" s="25"/>
      <c r="R141" s="25"/>
      <c r="S141" s="25"/>
      <c r="T141" s="25"/>
      <c r="U141" s="25"/>
      <c r="V141" s="28"/>
      <c r="W141" s="38"/>
      <c r="X141" s="38"/>
      <c r="Y141" s="54">
        <f>IF(T141=Pomocný_list!$B$4,((W141/0.75)+X141),(W141)+X141*0.75)</f>
        <v>0</v>
      </c>
      <c r="Z141" s="38"/>
      <c r="AA141" s="26"/>
      <c r="AB141" s="29"/>
      <c r="AC141" s="29"/>
      <c r="AD141" s="52" t="str">
        <f si="7" t="shared"/>
        <v>Splněna</v>
      </c>
      <c r="AE141" s="53">
        <f si="6" t="shared"/>
        <v>0</v>
      </c>
      <c r="AF141" s="53">
        <f si="8" t="shared"/>
        <v>0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56" t="b">
        <f>IFERROR(IF(T141=Pomocný_list!$B$2,AF141*Pomocný_list!$C$2,IF(T141=Pomocný_list!$B$3,AF141*Pomocný_list!$C$3,IF(T141=Pomocný_list!$B$4,AF141*Pomocný_list!$C$4,IF(T141=Pomocný_list!$B$5,AF141*Pomocný_list!$C$5,IF(T141=Pomocný_list!$B$6,AF141*Pomocný_list!$C$6,IF(T141=Pomocný_list!$B$7,AF141*Pomocný_list!$C$7,IF(T141=Pomocný_list!$B$8,AF141*Pomocný_list!$C$8))))))),"Chybné údaje")</f>
        <v>0</v>
      </c>
      <c r="AQ141" s="56">
        <f si="9" t="shared"/>
        <v>0</v>
      </c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</row>
    <row r="142" spans="15:73" x14ac:dyDescent="0.3">
      <c r="O142" s="25"/>
      <c r="P142" s="25"/>
      <c r="Q142" s="25"/>
      <c r="R142" s="25"/>
      <c r="S142" s="25"/>
      <c r="T142" s="25"/>
      <c r="U142" s="25"/>
      <c r="V142" s="28"/>
      <c r="W142" s="38"/>
      <c r="X142" s="38"/>
      <c r="Y142" s="54">
        <f>IF(T142=Pomocný_list!$B$4,((W142/0.75)+X142),(W142)+X142*0.75)</f>
        <v>0</v>
      </c>
      <c r="Z142" s="38"/>
      <c r="AA142" s="26"/>
      <c r="AB142" s="29"/>
      <c r="AC142" s="29"/>
      <c r="AD142" s="52" t="str">
        <f si="7" t="shared"/>
        <v>Splněna</v>
      </c>
      <c r="AE142" s="53">
        <f si="6" t="shared"/>
        <v>0</v>
      </c>
      <c r="AF142" s="53">
        <f si="8" t="shared"/>
        <v>0</v>
      </c>
      <c r="AG142" s="30"/>
      <c r="AH142" s="30"/>
      <c r="AI142" s="30"/>
      <c r="AJ142" s="30"/>
      <c r="AK142" s="30"/>
      <c r="AL142" s="30"/>
      <c r="AM142" s="30"/>
      <c r="AN142" s="30"/>
      <c r="AO142" s="30"/>
      <c r="AP142" s="56" t="b">
        <f>IFERROR(IF(T142=Pomocný_list!$B$2,AF142*Pomocný_list!$C$2,IF(T142=Pomocný_list!$B$3,AF142*Pomocný_list!$C$3,IF(T142=Pomocný_list!$B$4,AF142*Pomocný_list!$C$4,IF(T142=Pomocný_list!$B$5,AF142*Pomocný_list!$C$5,IF(T142=Pomocný_list!$B$6,AF142*Pomocný_list!$C$6,IF(T142=Pomocný_list!$B$7,AF142*Pomocný_list!$C$7,IF(T142=Pomocný_list!$B$8,AF142*Pomocný_list!$C$8))))))),"Chybné údaje")</f>
        <v>0</v>
      </c>
      <c r="AQ142" s="56">
        <f si="9" t="shared"/>
        <v>0</v>
      </c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</row>
    <row r="143" spans="15:73" x14ac:dyDescent="0.3">
      <c r="O143" s="25"/>
      <c r="P143" s="25"/>
      <c r="Q143" s="25"/>
      <c r="R143" s="25"/>
      <c r="S143" s="25"/>
      <c r="T143" s="25"/>
      <c r="U143" s="25"/>
      <c r="V143" s="28"/>
      <c r="W143" s="38"/>
      <c r="X143" s="38"/>
      <c r="Y143" s="54">
        <f>IF(T143=Pomocný_list!$B$4,((W143/0.75)+X143),(W143)+X143*0.75)</f>
        <v>0</v>
      </c>
      <c r="Z143" s="38"/>
      <c r="AA143" s="26"/>
      <c r="AB143" s="29"/>
      <c r="AC143" s="29"/>
      <c r="AD143" s="52" t="str">
        <f si="7" t="shared"/>
        <v>Splněna</v>
      </c>
      <c r="AE143" s="53">
        <f si="6" t="shared"/>
        <v>0</v>
      </c>
      <c r="AF143" s="53">
        <f si="8" t="shared"/>
        <v>0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56" t="b">
        <f>IFERROR(IF(T143=Pomocný_list!$B$2,AF143*Pomocný_list!$C$2,IF(T143=Pomocný_list!$B$3,AF143*Pomocný_list!$C$3,IF(T143=Pomocný_list!$B$4,AF143*Pomocný_list!$C$4,IF(T143=Pomocný_list!$B$5,AF143*Pomocný_list!$C$5,IF(T143=Pomocný_list!$B$6,AF143*Pomocný_list!$C$6,IF(T143=Pomocný_list!$B$7,AF143*Pomocný_list!$C$7,IF(T143=Pomocný_list!$B$8,AF143*Pomocný_list!$C$8))))))),"Chybné údaje")</f>
        <v>0</v>
      </c>
      <c r="AQ143" s="56">
        <f si="9" t="shared"/>
        <v>0</v>
      </c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</row>
    <row r="144" spans="15:73" x14ac:dyDescent="0.3">
      <c r="O144" s="25"/>
      <c r="P144" s="25"/>
      <c r="Q144" s="25"/>
      <c r="R144" s="25"/>
      <c r="S144" s="25"/>
      <c r="T144" s="25"/>
      <c r="U144" s="25"/>
      <c r="V144" s="28"/>
      <c r="W144" s="38"/>
      <c r="X144" s="38"/>
      <c r="Y144" s="54">
        <f>IF(T144=Pomocný_list!$B$4,((W144/0.75)+X144),(W144)+X144*0.75)</f>
        <v>0</v>
      </c>
      <c r="Z144" s="38"/>
      <c r="AA144" s="26"/>
      <c r="AB144" s="29"/>
      <c r="AC144" s="29"/>
      <c r="AD144" s="52" t="str">
        <f si="7" t="shared"/>
        <v>Splněna</v>
      </c>
      <c r="AE144" s="53">
        <f si="6" t="shared"/>
        <v>0</v>
      </c>
      <c r="AF144" s="53">
        <f si="8" t="shared"/>
        <v>0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56" t="b">
        <f>IFERROR(IF(T144=Pomocný_list!$B$2,AF144*Pomocný_list!$C$2,IF(T144=Pomocný_list!$B$3,AF144*Pomocný_list!$C$3,IF(T144=Pomocný_list!$B$4,AF144*Pomocný_list!$C$4,IF(T144=Pomocný_list!$B$5,AF144*Pomocný_list!$C$5,IF(T144=Pomocný_list!$B$6,AF144*Pomocný_list!$C$6,IF(T144=Pomocný_list!$B$7,AF144*Pomocný_list!$C$7,IF(T144=Pomocný_list!$B$8,AF144*Pomocný_list!$C$8))))))),"Chybné údaje")</f>
        <v>0</v>
      </c>
      <c r="AQ144" s="56">
        <f si="9" t="shared"/>
        <v>0</v>
      </c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</row>
    <row r="145" spans="15:73" x14ac:dyDescent="0.3">
      <c r="O145" s="25"/>
      <c r="P145" s="25"/>
      <c r="Q145" s="25"/>
      <c r="R145" s="25"/>
      <c r="S145" s="25"/>
      <c r="T145" s="25"/>
      <c r="U145" s="25"/>
      <c r="V145" s="28"/>
      <c r="W145" s="38"/>
      <c r="X145" s="38"/>
      <c r="Y145" s="54">
        <f>IF(T145=Pomocný_list!$B$4,((W145/0.75)+X145),(W145)+X145*0.75)</f>
        <v>0</v>
      </c>
      <c r="Z145" s="38"/>
      <c r="AA145" s="26"/>
      <c r="AB145" s="29"/>
      <c r="AC145" s="29"/>
      <c r="AD145" s="52" t="str">
        <f si="7" t="shared"/>
        <v>Splněna</v>
      </c>
      <c r="AE145" s="53">
        <f si="6" t="shared"/>
        <v>0</v>
      </c>
      <c r="AF145" s="53">
        <f si="8" t="shared"/>
        <v>0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56" t="b">
        <f>IFERROR(IF(T145=Pomocný_list!$B$2,AF145*Pomocný_list!$C$2,IF(T145=Pomocný_list!$B$3,AF145*Pomocný_list!$C$3,IF(T145=Pomocný_list!$B$4,AF145*Pomocný_list!$C$4,IF(T145=Pomocný_list!$B$5,AF145*Pomocný_list!$C$5,IF(T145=Pomocný_list!$B$6,AF145*Pomocný_list!$C$6,IF(T145=Pomocný_list!$B$7,AF145*Pomocný_list!$C$7,IF(T145=Pomocný_list!$B$8,AF145*Pomocný_list!$C$8))))))),"Chybné údaje")</f>
        <v>0</v>
      </c>
      <c r="AQ145" s="56">
        <f si="9" t="shared"/>
        <v>0</v>
      </c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</row>
    <row r="146" spans="15:73" x14ac:dyDescent="0.3">
      <c r="O146" s="25"/>
      <c r="P146" s="25"/>
      <c r="Q146" s="25"/>
      <c r="R146" s="25"/>
      <c r="S146" s="25"/>
      <c r="T146" s="25"/>
      <c r="U146" s="25"/>
      <c r="V146" s="28"/>
      <c r="W146" s="38"/>
      <c r="X146" s="38"/>
      <c r="Y146" s="54">
        <f>IF(T146=Pomocný_list!$B$4,((W146/0.75)+X146),(W146)+X146*0.75)</f>
        <v>0</v>
      </c>
      <c r="Z146" s="38"/>
      <c r="AA146" s="26"/>
      <c r="AB146" s="29"/>
      <c r="AC146" s="29"/>
      <c r="AD146" s="52" t="str">
        <f si="7" t="shared"/>
        <v>Splněna</v>
      </c>
      <c r="AE146" s="53">
        <f si="6" t="shared"/>
        <v>0</v>
      </c>
      <c r="AF146" s="53">
        <f si="8" t="shared"/>
        <v>0</v>
      </c>
      <c r="AG146" s="30"/>
      <c r="AH146" s="30"/>
      <c r="AI146" s="30"/>
      <c r="AJ146" s="30"/>
      <c r="AK146" s="30"/>
      <c r="AL146" s="30"/>
      <c r="AM146" s="30"/>
      <c r="AN146" s="30"/>
      <c r="AO146" s="30"/>
      <c r="AP146" s="56" t="b">
        <f>IFERROR(IF(T146=Pomocný_list!$B$2,AF146*Pomocný_list!$C$2,IF(T146=Pomocný_list!$B$3,AF146*Pomocný_list!$C$3,IF(T146=Pomocný_list!$B$4,AF146*Pomocný_list!$C$4,IF(T146=Pomocný_list!$B$5,AF146*Pomocný_list!$C$5,IF(T146=Pomocný_list!$B$6,AF146*Pomocný_list!$C$6,IF(T146=Pomocný_list!$B$7,AF146*Pomocný_list!$C$7,IF(T146=Pomocný_list!$B$8,AF146*Pomocný_list!$C$8))))))),"Chybné údaje")</f>
        <v>0</v>
      </c>
      <c r="AQ146" s="56">
        <f si="9" t="shared"/>
        <v>0</v>
      </c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</row>
    <row r="147" spans="15:73" x14ac:dyDescent="0.3">
      <c r="O147" s="25"/>
      <c r="P147" s="25"/>
      <c r="Q147" s="25"/>
      <c r="R147" s="25"/>
      <c r="S147" s="25"/>
      <c r="T147" s="25"/>
      <c r="U147" s="25"/>
      <c r="V147" s="28"/>
      <c r="W147" s="38"/>
      <c r="X147" s="38"/>
      <c r="Y147" s="54">
        <f>IF(T147=Pomocný_list!$B$4,((W147/0.75)+X147),(W147)+X147*0.75)</f>
        <v>0</v>
      </c>
      <c r="Z147" s="38"/>
      <c r="AA147" s="26"/>
      <c r="AB147" s="29"/>
      <c r="AC147" s="29"/>
      <c r="AD147" s="52" t="str">
        <f si="7" t="shared"/>
        <v>Splněna</v>
      </c>
      <c r="AE147" s="53">
        <f si="6" t="shared"/>
        <v>0</v>
      </c>
      <c r="AF147" s="53">
        <f si="8" t="shared"/>
        <v>0</v>
      </c>
      <c r="AG147" s="30"/>
      <c r="AH147" s="30"/>
      <c r="AI147" s="30"/>
      <c r="AJ147" s="30"/>
      <c r="AK147" s="30"/>
      <c r="AL147" s="30"/>
      <c r="AM147" s="30"/>
      <c r="AN147" s="30"/>
      <c r="AO147" s="30"/>
      <c r="AP147" s="56" t="b">
        <f>IFERROR(IF(T147=Pomocný_list!$B$2,AF147*Pomocný_list!$C$2,IF(T147=Pomocný_list!$B$3,AF147*Pomocný_list!$C$3,IF(T147=Pomocný_list!$B$4,AF147*Pomocný_list!$C$4,IF(T147=Pomocný_list!$B$5,AF147*Pomocný_list!$C$5,IF(T147=Pomocný_list!$B$6,AF147*Pomocný_list!$C$6,IF(T147=Pomocný_list!$B$7,AF147*Pomocný_list!$C$7,IF(T147=Pomocný_list!$B$8,AF147*Pomocný_list!$C$8))))))),"Chybné údaje")</f>
        <v>0</v>
      </c>
      <c r="AQ147" s="56">
        <f si="9" t="shared"/>
        <v>0</v>
      </c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</row>
    <row r="148" spans="15:73" x14ac:dyDescent="0.3">
      <c r="O148" s="25"/>
      <c r="P148" s="25"/>
      <c r="Q148" s="25"/>
      <c r="R148" s="25"/>
      <c r="S148" s="25"/>
      <c r="T148" s="25"/>
      <c r="U148" s="25"/>
      <c r="V148" s="28"/>
      <c r="W148" s="38"/>
      <c r="X148" s="38"/>
      <c r="Y148" s="54">
        <f>IF(T148=Pomocný_list!$B$4,((W148/0.75)+X148),(W148)+X148*0.75)</f>
        <v>0</v>
      </c>
      <c r="Z148" s="38"/>
      <c r="AA148" s="26"/>
      <c r="AB148" s="29"/>
      <c r="AC148" s="29"/>
      <c r="AD148" s="52" t="str">
        <f si="7" t="shared"/>
        <v>Splněna</v>
      </c>
      <c r="AE148" s="53">
        <f si="6" t="shared"/>
        <v>0</v>
      </c>
      <c r="AF148" s="53">
        <f si="8" t="shared"/>
        <v>0</v>
      </c>
      <c r="AG148" s="30"/>
      <c r="AH148" s="30"/>
      <c r="AI148" s="30"/>
      <c r="AJ148" s="30"/>
      <c r="AK148" s="30"/>
      <c r="AL148" s="30"/>
      <c r="AM148" s="30"/>
      <c r="AN148" s="30"/>
      <c r="AO148" s="30"/>
      <c r="AP148" s="56" t="b">
        <f>IFERROR(IF(T148=Pomocný_list!$B$2,AF148*Pomocný_list!$C$2,IF(T148=Pomocný_list!$B$3,AF148*Pomocný_list!$C$3,IF(T148=Pomocný_list!$B$4,AF148*Pomocný_list!$C$4,IF(T148=Pomocný_list!$B$5,AF148*Pomocný_list!$C$5,IF(T148=Pomocný_list!$B$6,AF148*Pomocný_list!$C$6,IF(T148=Pomocný_list!$B$7,AF148*Pomocný_list!$C$7,IF(T148=Pomocný_list!$B$8,AF148*Pomocný_list!$C$8))))))),"Chybné údaje")</f>
        <v>0</v>
      </c>
      <c r="AQ148" s="56">
        <f si="9" t="shared"/>
        <v>0</v>
      </c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</row>
    <row r="149" spans="15:73" x14ac:dyDescent="0.3">
      <c r="O149" s="25"/>
      <c r="P149" s="25"/>
      <c r="Q149" s="25"/>
      <c r="R149" s="25"/>
      <c r="S149" s="25"/>
      <c r="T149" s="25"/>
      <c r="U149" s="25"/>
      <c r="V149" s="28"/>
      <c r="W149" s="38"/>
      <c r="X149" s="38"/>
      <c r="Y149" s="54">
        <f>IF(T149=Pomocný_list!$B$4,((W149/0.75)+X149),(W149)+X149*0.75)</f>
        <v>0</v>
      </c>
      <c r="Z149" s="38"/>
      <c r="AA149" s="26"/>
      <c r="AB149" s="29"/>
      <c r="AC149" s="29"/>
      <c r="AD149" s="52" t="str">
        <f si="7" t="shared"/>
        <v>Splněna</v>
      </c>
      <c r="AE149" s="53">
        <f si="6" t="shared"/>
        <v>0</v>
      </c>
      <c r="AF149" s="53">
        <f si="8" t="shared"/>
        <v>0</v>
      </c>
      <c r="AG149" s="30"/>
      <c r="AH149" s="30"/>
      <c r="AI149" s="30"/>
      <c r="AJ149" s="30"/>
      <c r="AK149" s="30"/>
      <c r="AL149" s="30"/>
      <c r="AM149" s="30"/>
      <c r="AN149" s="30"/>
      <c r="AO149" s="30"/>
      <c r="AP149" s="56" t="b">
        <f>IFERROR(IF(T149=Pomocný_list!$B$2,AF149*Pomocný_list!$C$2,IF(T149=Pomocný_list!$B$3,AF149*Pomocný_list!$C$3,IF(T149=Pomocný_list!$B$4,AF149*Pomocný_list!$C$4,IF(T149=Pomocný_list!$B$5,AF149*Pomocný_list!$C$5,IF(T149=Pomocný_list!$B$6,AF149*Pomocný_list!$C$6,IF(T149=Pomocný_list!$B$7,AF149*Pomocný_list!$C$7,IF(T149=Pomocný_list!$B$8,AF149*Pomocný_list!$C$8))))))),"Chybné údaje")</f>
        <v>0</v>
      </c>
      <c r="AQ149" s="56">
        <f si="9" t="shared"/>
        <v>0</v>
      </c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</row>
    <row r="150" spans="15:73" x14ac:dyDescent="0.3">
      <c r="O150" s="25"/>
      <c r="P150" s="25"/>
      <c r="Q150" s="25"/>
      <c r="R150" s="25"/>
      <c r="S150" s="25"/>
      <c r="T150" s="25"/>
      <c r="U150" s="25"/>
      <c r="V150" s="28"/>
      <c r="W150" s="38"/>
      <c r="X150" s="38"/>
      <c r="Y150" s="54">
        <f>IF(T150=Pomocný_list!$B$4,((W150/0.75)+X150),(W150)+X150*0.75)</f>
        <v>0</v>
      </c>
      <c r="Z150" s="38"/>
      <c r="AA150" s="26"/>
      <c r="AB150" s="29"/>
      <c r="AC150" s="29"/>
      <c r="AD150" s="52" t="str">
        <f si="7" t="shared"/>
        <v>Splněna</v>
      </c>
      <c r="AE150" s="53">
        <f si="6" t="shared"/>
        <v>0</v>
      </c>
      <c r="AF150" s="53">
        <f si="8" t="shared"/>
        <v>0</v>
      </c>
      <c r="AG150" s="30"/>
      <c r="AH150" s="30"/>
      <c r="AI150" s="30"/>
      <c r="AJ150" s="30"/>
      <c r="AK150" s="30"/>
      <c r="AL150" s="30"/>
      <c r="AM150" s="30"/>
      <c r="AN150" s="30"/>
      <c r="AO150" s="30"/>
      <c r="AP150" s="56" t="b">
        <f>IFERROR(IF(T150=Pomocný_list!$B$2,AF150*Pomocný_list!$C$2,IF(T150=Pomocný_list!$B$3,AF150*Pomocný_list!$C$3,IF(T150=Pomocný_list!$B$4,AF150*Pomocný_list!$C$4,IF(T150=Pomocný_list!$B$5,AF150*Pomocný_list!$C$5,IF(T150=Pomocný_list!$B$6,AF150*Pomocný_list!$C$6,IF(T150=Pomocný_list!$B$7,AF150*Pomocný_list!$C$7,IF(T150=Pomocný_list!$B$8,AF150*Pomocný_list!$C$8))))))),"Chybné údaje")</f>
        <v>0</v>
      </c>
      <c r="AQ150" s="56">
        <f si="9" t="shared"/>
        <v>0</v>
      </c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</row>
    <row r="151" spans="15:73" x14ac:dyDescent="0.3">
      <c r="O151" s="25"/>
      <c r="P151" s="25"/>
      <c r="Q151" s="25"/>
      <c r="R151" s="25"/>
      <c r="S151" s="25"/>
      <c r="T151" s="25"/>
      <c r="U151" s="25"/>
      <c r="V151" s="28"/>
      <c r="W151" s="38"/>
      <c r="X151" s="38"/>
      <c r="Y151" s="54">
        <f>IF(T151=Pomocný_list!$B$4,((W151/0.75)+X151),(W151)+X151*0.75)</f>
        <v>0</v>
      </c>
      <c r="Z151" s="38"/>
      <c r="AA151" s="26"/>
      <c r="AB151" s="29"/>
      <c r="AC151" s="29"/>
      <c r="AD151" s="52" t="str">
        <f si="7" t="shared"/>
        <v>Splněna</v>
      </c>
      <c r="AE151" s="53">
        <f si="6" t="shared"/>
        <v>0</v>
      </c>
      <c r="AF151" s="53">
        <f si="8" t="shared"/>
        <v>0</v>
      </c>
      <c r="AG151" s="30"/>
      <c r="AH151" s="30"/>
      <c r="AI151" s="30"/>
      <c r="AJ151" s="30"/>
      <c r="AK151" s="30"/>
      <c r="AL151" s="30"/>
      <c r="AM151" s="30"/>
      <c r="AN151" s="30"/>
      <c r="AO151" s="30"/>
      <c r="AP151" s="56" t="b">
        <f>IFERROR(IF(T151=Pomocný_list!$B$2,AF151*Pomocný_list!$C$2,IF(T151=Pomocný_list!$B$3,AF151*Pomocný_list!$C$3,IF(T151=Pomocný_list!$B$4,AF151*Pomocný_list!$C$4,IF(T151=Pomocný_list!$B$5,AF151*Pomocný_list!$C$5,IF(T151=Pomocný_list!$B$6,AF151*Pomocný_list!$C$6,IF(T151=Pomocný_list!$B$7,AF151*Pomocný_list!$C$7,IF(T151=Pomocný_list!$B$8,AF151*Pomocný_list!$C$8))))))),"Chybné údaje")</f>
        <v>0</v>
      </c>
      <c r="AQ151" s="56">
        <f si="9" t="shared"/>
        <v>0</v>
      </c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</row>
    <row r="152" spans="15:73" x14ac:dyDescent="0.3">
      <c r="O152" s="25"/>
      <c r="P152" s="25"/>
      <c r="Q152" s="25"/>
      <c r="R152" s="25"/>
      <c r="S152" s="25"/>
      <c r="T152" s="25"/>
      <c r="U152" s="25"/>
      <c r="V152" s="28"/>
      <c r="W152" s="38"/>
      <c r="X152" s="38"/>
      <c r="Y152" s="54">
        <f>IF(T152=Pomocný_list!$B$4,((W152/0.75)+X152),(W152)+X152*0.75)</f>
        <v>0</v>
      </c>
      <c r="Z152" s="38"/>
      <c r="AA152" s="26"/>
      <c r="AB152" s="29"/>
      <c r="AC152" s="29"/>
      <c r="AD152" s="52" t="str">
        <f si="7" t="shared"/>
        <v>Splněna</v>
      </c>
      <c r="AE152" s="53">
        <f si="6" t="shared"/>
        <v>0</v>
      </c>
      <c r="AF152" s="53">
        <f si="8" t="shared"/>
        <v>0</v>
      </c>
      <c r="AG152" s="30"/>
      <c r="AH152" s="30"/>
      <c r="AI152" s="30"/>
      <c r="AJ152" s="30"/>
      <c r="AK152" s="30"/>
      <c r="AL152" s="30"/>
      <c r="AM152" s="30"/>
      <c r="AN152" s="30"/>
      <c r="AO152" s="30"/>
      <c r="AP152" s="56" t="b">
        <f>IFERROR(IF(T152=Pomocný_list!$B$2,AF152*Pomocný_list!$C$2,IF(T152=Pomocný_list!$B$3,AF152*Pomocný_list!$C$3,IF(T152=Pomocný_list!$B$4,AF152*Pomocný_list!$C$4,IF(T152=Pomocný_list!$B$5,AF152*Pomocný_list!$C$5,IF(T152=Pomocný_list!$B$6,AF152*Pomocný_list!$C$6,IF(T152=Pomocný_list!$B$7,AF152*Pomocný_list!$C$7,IF(T152=Pomocný_list!$B$8,AF152*Pomocný_list!$C$8))))))),"Chybné údaje")</f>
        <v>0</v>
      </c>
      <c r="AQ152" s="56">
        <f si="9" t="shared"/>
        <v>0</v>
      </c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</row>
    <row r="153" spans="15:73" x14ac:dyDescent="0.3">
      <c r="O153" s="25"/>
      <c r="P153" s="25"/>
      <c r="Q153" s="25"/>
      <c r="R153" s="25"/>
      <c r="S153" s="25"/>
      <c r="T153" s="25"/>
      <c r="U153" s="25"/>
      <c r="V153" s="28"/>
      <c r="W153" s="38"/>
      <c r="X153" s="38"/>
      <c r="Y153" s="54">
        <f>IF(T153=Pomocný_list!$B$4,((W153/0.75)+X153),(W153)+X153*0.75)</f>
        <v>0</v>
      </c>
      <c r="Z153" s="38"/>
      <c r="AA153" s="26"/>
      <c r="AB153" s="29"/>
      <c r="AC153" s="29"/>
      <c r="AD153" s="52" t="str">
        <f si="7" t="shared"/>
        <v>Splněna</v>
      </c>
      <c r="AE153" s="53">
        <f si="6" t="shared"/>
        <v>0</v>
      </c>
      <c r="AF153" s="53">
        <f si="8" t="shared"/>
        <v>0</v>
      </c>
      <c r="AG153" s="30"/>
      <c r="AH153" s="30"/>
      <c r="AI153" s="30"/>
      <c r="AJ153" s="30"/>
      <c r="AK153" s="30"/>
      <c r="AL153" s="30"/>
      <c r="AM153" s="30"/>
      <c r="AN153" s="30"/>
      <c r="AO153" s="30"/>
      <c r="AP153" s="56" t="b">
        <f>IFERROR(IF(T153=Pomocný_list!$B$2,AF153*Pomocný_list!$C$2,IF(T153=Pomocný_list!$B$3,AF153*Pomocný_list!$C$3,IF(T153=Pomocný_list!$B$4,AF153*Pomocný_list!$C$4,IF(T153=Pomocný_list!$B$5,AF153*Pomocný_list!$C$5,IF(T153=Pomocný_list!$B$6,AF153*Pomocný_list!$C$6,IF(T153=Pomocný_list!$B$7,AF153*Pomocný_list!$C$7,IF(T153=Pomocný_list!$B$8,AF153*Pomocný_list!$C$8))))))),"Chybné údaje")</f>
        <v>0</v>
      </c>
      <c r="AQ153" s="56">
        <f si="9" t="shared"/>
        <v>0</v>
      </c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</row>
    <row r="154" spans="15:73" x14ac:dyDescent="0.3">
      <c r="O154" s="25"/>
      <c r="P154" s="25"/>
      <c r="Q154" s="25"/>
      <c r="R154" s="25"/>
      <c r="S154" s="25"/>
      <c r="T154" s="25"/>
      <c r="U154" s="25"/>
      <c r="V154" s="28"/>
      <c r="W154" s="38"/>
      <c r="X154" s="38"/>
      <c r="Y154" s="54">
        <f>IF(T154=Pomocný_list!$B$4,((W154/0.75)+X154),(W154)+X154*0.75)</f>
        <v>0</v>
      </c>
      <c r="Z154" s="38"/>
      <c r="AA154" s="26"/>
      <c r="AB154" s="29"/>
      <c r="AC154" s="29"/>
      <c r="AD154" s="52" t="str">
        <f si="7" t="shared"/>
        <v>Splněna</v>
      </c>
      <c r="AE154" s="53">
        <f si="6" t="shared"/>
        <v>0</v>
      </c>
      <c r="AF154" s="53">
        <f si="8" t="shared"/>
        <v>0</v>
      </c>
      <c r="AG154" s="30"/>
      <c r="AH154" s="30"/>
      <c r="AI154" s="30"/>
      <c r="AJ154" s="30"/>
      <c r="AK154" s="30"/>
      <c r="AL154" s="30"/>
      <c r="AM154" s="30"/>
      <c r="AN154" s="30"/>
      <c r="AO154" s="30"/>
      <c r="AP154" s="56" t="b">
        <f>IFERROR(IF(T154=Pomocný_list!$B$2,AF154*Pomocný_list!$C$2,IF(T154=Pomocný_list!$B$3,AF154*Pomocný_list!$C$3,IF(T154=Pomocný_list!$B$4,AF154*Pomocný_list!$C$4,IF(T154=Pomocný_list!$B$5,AF154*Pomocný_list!$C$5,IF(T154=Pomocný_list!$B$6,AF154*Pomocný_list!$C$6,IF(T154=Pomocný_list!$B$7,AF154*Pomocný_list!$C$7,IF(T154=Pomocný_list!$B$8,AF154*Pomocný_list!$C$8))))))),"Chybné údaje")</f>
        <v>0</v>
      </c>
      <c r="AQ154" s="56">
        <f si="9" t="shared"/>
        <v>0</v>
      </c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</row>
    <row r="155" spans="15:73" x14ac:dyDescent="0.3">
      <c r="O155" s="25"/>
      <c r="P155" s="25"/>
      <c r="Q155" s="25"/>
      <c r="R155" s="25"/>
      <c r="S155" s="25"/>
      <c r="T155" s="25"/>
      <c r="U155" s="25"/>
      <c r="V155" s="28"/>
      <c r="W155" s="38"/>
      <c r="X155" s="38"/>
      <c r="Y155" s="54">
        <f>IF(T155=Pomocný_list!$B$4,((W155/0.75)+X155),(W155)+X155*0.75)</f>
        <v>0</v>
      </c>
      <c r="Z155" s="38"/>
      <c r="AA155" s="26"/>
      <c r="AB155" s="29"/>
      <c r="AC155" s="29"/>
      <c r="AD155" s="52" t="str">
        <f si="7" t="shared"/>
        <v>Splněna</v>
      </c>
      <c r="AE155" s="53">
        <f si="6" t="shared"/>
        <v>0</v>
      </c>
      <c r="AF155" s="53">
        <f si="8" t="shared"/>
        <v>0</v>
      </c>
      <c r="AG155" s="30"/>
      <c r="AH155" s="30"/>
      <c r="AI155" s="30"/>
      <c r="AJ155" s="30"/>
      <c r="AK155" s="30"/>
      <c r="AL155" s="30"/>
      <c r="AM155" s="30"/>
      <c r="AN155" s="30"/>
      <c r="AO155" s="30"/>
      <c r="AP155" s="56" t="b">
        <f>IFERROR(IF(T155=Pomocný_list!$B$2,AF155*Pomocný_list!$C$2,IF(T155=Pomocný_list!$B$3,AF155*Pomocný_list!$C$3,IF(T155=Pomocný_list!$B$4,AF155*Pomocný_list!$C$4,IF(T155=Pomocný_list!$B$5,AF155*Pomocný_list!$C$5,IF(T155=Pomocný_list!$B$6,AF155*Pomocný_list!$C$6,IF(T155=Pomocný_list!$B$7,AF155*Pomocný_list!$C$7,IF(T155=Pomocný_list!$B$8,AF155*Pomocný_list!$C$8))))))),"Chybné údaje")</f>
        <v>0</v>
      </c>
      <c r="AQ155" s="56">
        <f si="9" t="shared"/>
        <v>0</v>
      </c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</row>
    <row r="156" spans="15:73" x14ac:dyDescent="0.3">
      <c r="O156" s="25"/>
      <c r="P156" s="25"/>
      <c r="Q156" s="25"/>
      <c r="R156" s="25"/>
      <c r="S156" s="25"/>
      <c r="T156" s="25"/>
      <c r="U156" s="25"/>
      <c r="V156" s="28"/>
      <c r="W156" s="38"/>
      <c r="X156" s="38"/>
      <c r="Y156" s="54">
        <f>IF(T156=Pomocný_list!$B$4,((W156/0.75)+X156),(W156)+X156*0.75)</f>
        <v>0</v>
      </c>
      <c r="Z156" s="38"/>
      <c r="AA156" s="26"/>
      <c r="AB156" s="29"/>
      <c r="AC156" s="29"/>
      <c r="AD156" s="52" t="str">
        <f si="7" t="shared"/>
        <v>Splněna</v>
      </c>
      <c r="AE156" s="53">
        <f si="6" t="shared"/>
        <v>0</v>
      </c>
      <c r="AF156" s="53">
        <f si="8" t="shared"/>
        <v>0</v>
      </c>
      <c r="AG156" s="30"/>
      <c r="AH156" s="30"/>
      <c r="AI156" s="30"/>
      <c r="AJ156" s="30"/>
      <c r="AK156" s="30"/>
      <c r="AL156" s="30"/>
      <c r="AM156" s="30"/>
      <c r="AN156" s="30"/>
      <c r="AO156" s="30"/>
      <c r="AP156" s="56" t="b">
        <f>IFERROR(IF(T156=Pomocný_list!$B$2,AF156*Pomocný_list!$C$2,IF(T156=Pomocný_list!$B$3,AF156*Pomocný_list!$C$3,IF(T156=Pomocný_list!$B$4,AF156*Pomocný_list!$C$4,IF(T156=Pomocný_list!$B$5,AF156*Pomocný_list!$C$5,IF(T156=Pomocný_list!$B$6,AF156*Pomocný_list!$C$6,IF(T156=Pomocný_list!$B$7,AF156*Pomocný_list!$C$7,IF(T156=Pomocný_list!$B$8,AF156*Pomocný_list!$C$8))))))),"Chybné údaje")</f>
        <v>0</v>
      </c>
      <c r="AQ156" s="56">
        <f si="9" t="shared"/>
        <v>0</v>
      </c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</row>
    <row r="157" spans="15:73" x14ac:dyDescent="0.3">
      <c r="O157" s="25"/>
      <c r="P157" s="25"/>
      <c r="Q157" s="25"/>
      <c r="R157" s="25"/>
      <c r="S157" s="25"/>
      <c r="T157" s="25"/>
      <c r="U157" s="25"/>
      <c r="V157" s="28"/>
      <c r="W157" s="38"/>
      <c r="X157" s="38"/>
      <c r="Y157" s="54">
        <f>IF(T157=Pomocný_list!$B$4,((W157/0.75)+X157),(W157)+X157*0.75)</f>
        <v>0</v>
      </c>
      <c r="Z157" s="38"/>
      <c r="AA157" s="26"/>
      <c r="AB157" s="29"/>
      <c r="AC157" s="29"/>
      <c r="AD157" s="52" t="str">
        <f si="7" t="shared"/>
        <v>Splněna</v>
      </c>
      <c r="AE157" s="53">
        <f si="6" t="shared"/>
        <v>0</v>
      </c>
      <c r="AF157" s="53">
        <f si="8" t="shared"/>
        <v>0</v>
      </c>
      <c r="AG157" s="30"/>
      <c r="AH157" s="30"/>
      <c r="AI157" s="30"/>
      <c r="AJ157" s="30"/>
      <c r="AK157" s="30"/>
      <c r="AL157" s="30"/>
      <c r="AM157" s="30"/>
      <c r="AN157" s="30"/>
      <c r="AO157" s="30"/>
      <c r="AP157" s="56" t="b">
        <f>IFERROR(IF(T157=Pomocný_list!$B$2,AF157*Pomocný_list!$C$2,IF(T157=Pomocný_list!$B$3,AF157*Pomocný_list!$C$3,IF(T157=Pomocný_list!$B$4,AF157*Pomocný_list!$C$4,IF(T157=Pomocný_list!$B$5,AF157*Pomocný_list!$C$5,IF(T157=Pomocný_list!$B$6,AF157*Pomocný_list!$C$6,IF(T157=Pomocný_list!$B$7,AF157*Pomocný_list!$C$7,IF(T157=Pomocný_list!$B$8,AF157*Pomocný_list!$C$8))))))),"Chybné údaje")</f>
        <v>0</v>
      </c>
      <c r="AQ157" s="56">
        <f si="9" t="shared"/>
        <v>0</v>
      </c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</row>
    <row r="158" spans="15:73" x14ac:dyDescent="0.3">
      <c r="O158" s="25"/>
      <c r="P158" s="25"/>
      <c r="Q158" s="25"/>
      <c r="R158" s="25"/>
      <c r="S158" s="25"/>
      <c r="T158" s="25"/>
      <c r="U158" s="25"/>
      <c r="V158" s="28"/>
      <c r="W158" s="38"/>
      <c r="X158" s="38"/>
      <c r="Y158" s="54">
        <f>IF(T158=Pomocný_list!$B$4,((W158/0.75)+X158),(W158)+X158*0.75)</f>
        <v>0</v>
      </c>
      <c r="Z158" s="38"/>
      <c r="AA158" s="26"/>
      <c r="AB158" s="29"/>
      <c r="AC158" s="29"/>
      <c r="AD158" s="52" t="str">
        <f si="7" t="shared"/>
        <v>Splněna</v>
      </c>
      <c r="AE158" s="53">
        <f si="6" t="shared"/>
        <v>0</v>
      </c>
      <c r="AF158" s="53">
        <f si="8" t="shared"/>
        <v>0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56" t="b">
        <f>IFERROR(IF(T158=Pomocný_list!$B$2,AF158*Pomocný_list!$C$2,IF(T158=Pomocný_list!$B$3,AF158*Pomocný_list!$C$3,IF(T158=Pomocný_list!$B$4,AF158*Pomocný_list!$C$4,IF(T158=Pomocný_list!$B$5,AF158*Pomocný_list!$C$5,IF(T158=Pomocný_list!$B$6,AF158*Pomocný_list!$C$6,IF(T158=Pomocný_list!$B$7,AF158*Pomocný_list!$C$7,IF(T158=Pomocný_list!$B$8,AF158*Pomocný_list!$C$8))))))),"Chybné údaje")</f>
        <v>0</v>
      </c>
      <c r="AQ158" s="56">
        <f si="9" t="shared"/>
        <v>0</v>
      </c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</row>
    <row r="159" spans="15:73" x14ac:dyDescent="0.3">
      <c r="O159" s="25"/>
      <c r="P159" s="25"/>
      <c r="Q159" s="25"/>
      <c r="R159" s="25"/>
      <c r="S159" s="25"/>
      <c r="T159" s="25"/>
      <c r="U159" s="25"/>
      <c r="V159" s="28"/>
      <c r="W159" s="38"/>
      <c r="X159" s="38"/>
      <c r="Y159" s="54">
        <f>IF(T159=Pomocný_list!$B$4,((W159/0.75)+X159),(W159)+X159*0.75)</f>
        <v>0</v>
      </c>
      <c r="Z159" s="38"/>
      <c r="AA159" s="26"/>
      <c r="AB159" s="29"/>
      <c r="AC159" s="29"/>
      <c r="AD159" s="52" t="str">
        <f si="7" t="shared"/>
        <v>Splněna</v>
      </c>
      <c r="AE159" s="53">
        <f si="6" t="shared"/>
        <v>0</v>
      </c>
      <c r="AF159" s="53">
        <f si="8" t="shared"/>
        <v>0</v>
      </c>
      <c r="AG159" s="30"/>
      <c r="AH159" s="30"/>
      <c r="AI159" s="30"/>
      <c r="AJ159" s="30"/>
      <c r="AK159" s="30"/>
      <c r="AL159" s="30"/>
      <c r="AM159" s="30"/>
      <c r="AN159" s="30"/>
      <c r="AO159" s="30"/>
      <c r="AP159" s="56" t="b">
        <f>IFERROR(IF(T159=Pomocný_list!$B$2,AF159*Pomocný_list!$C$2,IF(T159=Pomocný_list!$B$3,AF159*Pomocný_list!$C$3,IF(T159=Pomocný_list!$B$4,AF159*Pomocný_list!$C$4,IF(T159=Pomocný_list!$B$5,AF159*Pomocný_list!$C$5,IF(T159=Pomocný_list!$B$6,AF159*Pomocný_list!$C$6,IF(T159=Pomocný_list!$B$7,AF159*Pomocný_list!$C$7,IF(T159=Pomocný_list!$B$8,AF159*Pomocný_list!$C$8))))))),"Chybné údaje")</f>
        <v>0</v>
      </c>
      <c r="AQ159" s="56">
        <f si="9" t="shared"/>
        <v>0</v>
      </c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</row>
    <row r="160" spans="15:73" x14ac:dyDescent="0.3">
      <c r="O160" s="25"/>
      <c r="P160" s="25"/>
      <c r="Q160" s="25"/>
      <c r="R160" s="25"/>
      <c r="S160" s="25"/>
      <c r="T160" s="25"/>
      <c r="U160" s="25"/>
      <c r="V160" s="28"/>
      <c r="W160" s="38"/>
      <c r="X160" s="38"/>
      <c r="Y160" s="54">
        <f>IF(T160=Pomocný_list!$B$4,((W160/0.75)+X160),(W160)+X160*0.75)</f>
        <v>0</v>
      </c>
      <c r="Z160" s="38"/>
      <c r="AA160" s="26"/>
      <c r="AB160" s="29"/>
      <c r="AC160" s="29"/>
      <c r="AD160" s="52" t="str">
        <f si="7" t="shared"/>
        <v>Splněna</v>
      </c>
      <c r="AE160" s="53">
        <f si="6" t="shared"/>
        <v>0</v>
      </c>
      <c r="AF160" s="53">
        <f si="8" t="shared"/>
        <v>0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56" t="b">
        <f>IFERROR(IF(T160=Pomocný_list!$B$2,AF160*Pomocný_list!$C$2,IF(T160=Pomocný_list!$B$3,AF160*Pomocný_list!$C$3,IF(T160=Pomocný_list!$B$4,AF160*Pomocný_list!$C$4,IF(T160=Pomocný_list!$B$5,AF160*Pomocný_list!$C$5,IF(T160=Pomocný_list!$B$6,AF160*Pomocný_list!$C$6,IF(T160=Pomocný_list!$B$7,AF160*Pomocný_list!$C$7,IF(T160=Pomocný_list!$B$8,AF160*Pomocný_list!$C$8))))))),"Chybné údaje")</f>
        <v>0</v>
      </c>
      <c r="AQ160" s="56">
        <f si="9" t="shared"/>
        <v>0</v>
      </c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</row>
    <row r="161" spans="15:73" x14ac:dyDescent="0.3">
      <c r="O161" s="25"/>
      <c r="P161" s="25"/>
      <c r="Q161" s="25"/>
      <c r="R161" s="25"/>
      <c r="S161" s="25"/>
      <c r="T161" s="25"/>
      <c r="U161" s="25"/>
      <c r="V161" s="28"/>
      <c r="W161" s="38"/>
      <c r="X161" s="38"/>
      <c r="Y161" s="54">
        <f>IF(T161=Pomocný_list!$B$4,((W161/0.75)+X161),(W161)+X161*0.75)</f>
        <v>0</v>
      </c>
      <c r="Z161" s="38"/>
      <c r="AA161" s="26"/>
      <c r="AB161" s="29"/>
      <c r="AC161" s="29"/>
      <c r="AD161" s="52" t="str">
        <f si="7" t="shared"/>
        <v>Splněna</v>
      </c>
      <c r="AE161" s="53">
        <f si="6" t="shared"/>
        <v>0</v>
      </c>
      <c r="AF161" s="53">
        <f si="8" t="shared"/>
        <v>0</v>
      </c>
      <c r="AG161" s="30"/>
      <c r="AH161" s="30"/>
      <c r="AI161" s="30"/>
      <c r="AJ161" s="30"/>
      <c r="AK161" s="30"/>
      <c r="AL161" s="30"/>
      <c r="AM161" s="30"/>
      <c r="AN161" s="30"/>
      <c r="AO161" s="30"/>
      <c r="AP161" s="56" t="b">
        <f>IFERROR(IF(T161=Pomocný_list!$B$2,AF161*Pomocný_list!$C$2,IF(T161=Pomocný_list!$B$3,AF161*Pomocný_list!$C$3,IF(T161=Pomocný_list!$B$4,AF161*Pomocný_list!$C$4,IF(T161=Pomocný_list!$B$5,AF161*Pomocný_list!$C$5,IF(T161=Pomocný_list!$B$6,AF161*Pomocný_list!$C$6,IF(T161=Pomocný_list!$B$7,AF161*Pomocný_list!$C$7,IF(T161=Pomocný_list!$B$8,AF161*Pomocný_list!$C$8))))))),"Chybné údaje")</f>
        <v>0</v>
      </c>
      <c r="AQ161" s="56">
        <f si="9" t="shared"/>
        <v>0</v>
      </c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</row>
    <row r="162" spans="15:73" x14ac:dyDescent="0.3">
      <c r="O162" s="25"/>
      <c r="P162" s="25"/>
      <c r="Q162" s="25"/>
      <c r="R162" s="25"/>
      <c r="S162" s="25"/>
      <c r="T162" s="25"/>
      <c r="U162" s="25"/>
      <c r="V162" s="28"/>
      <c r="W162" s="38"/>
      <c r="X162" s="38"/>
      <c r="Y162" s="54">
        <f>IF(T162=Pomocný_list!$B$4,((W162/0.75)+X162),(W162)+X162*0.75)</f>
        <v>0</v>
      </c>
      <c r="Z162" s="38"/>
      <c r="AA162" s="26"/>
      <c r="AB162" s="29"/>
      <c r="AC162" s="29"/>
      <c r="AD162" s="52" t="str">
        <f si="7" t="shared"/>
        <v>Splněna</v>
      </c>
      <c r="AE162" s="53">
        <f si="6" t="shared"/>
        <v>0</v>
      </c>
      <c r="AF162" s="53">
        <f si="8" t="shared"/>
        <v>0</v>
      </c>
      <c r="AG162" s="30"/>
      <c r="AH162" s="30"/>
      <c r="AI162" s="30"/>
      <c r="AJ162" s="30"/>
      <c r="AK162" s="30"/>
      <c r="AL162" s="30"/>
      <c r="AM162" s="30"/>
      <c r="AN162" s="30"/>
      <c r="AO162" s="30"/>
      <c r="AP162" s="56" t="b">
        <f>IFERROR(IF(T162=Pomocný_list!$B$2,AF162*Pomocný_list!$C$2,IF(T162=Pomocný_list!$B$3,AF162*Pomocný_list!$C$3,IF(T162=Pomocný_list!$B$4,AF162*Pomocný_list!$C$4,IF(T162=Pomocný_list!$B$5,AF162*Pomocný_list!$C$5,IF(T162=Pomocný_list!$B$6,AF162*Pomocný_list!$C$6,IF(T162=Pomocný_list!$B$7,AF162*Pomocný_list!$C$7,IF(T162=Pomocný_list!$B$8,AF162*Pomocný_list!$C$8))))))),"Chybné údaje")</f>
        <v>0</v>
      </c>
      <c r="AQ162" s="56">
        <f si="9" t="shared"/>
        <v>0</v>
      </c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</row>
    <row r="163" spans="15:73" x14ac:dyDescent="0.3">
      <c r="O163" s="25"/>
      <c r="P163" s="25"/>
      <c r="Q163" s="25"/>
      <c r="R163" s="25"/>
      <c r="S163" s="25"/>
      <c r="T163" s="25"/>
      <c r="U163" s="25"/>
      <c r="V163" s="28"/>
      <c r="W163" s="38"/>
      <c r="X163" s="38"/>
      <c r="Y163" s="54">
        <f>IF(T163=Pomocný_list!$B$4,((W163/0.75)+X163),(W163)+X163*0.75)</f>
        <v>0</v>
      </c>
      <c r="Z163" s="38"/>
      <c r="AA163" s="26"/>
      <c r="AB163" s="29"/>
      <c r="AC163" s="29"/>
      <c r="AD163" s="52" t="str">
        <f si="7" t="shared"/>
        <v>Splněna</v>
      </c>
      <c r="AE163" s="53">
        <f si="6" t="shared"/>
        <v>0</v>
      </c>
      <c r="AF163" s="53">
        <f si="8" t="shared"/>
        <v>0</v>
      </c>
      <c r="AG163" s="30"/>
      <c r="AH163" s="30"/>
      <c r="AI163" s="30"/>
      <c r="AJ163" s="30"/>
      <c r="AK163" s="30"/>
      <c r="AL163" s="30"/>
      <c r="AM163" s="30"/>
      <c r="AN163" s="30"/>
      <c r="AO163" s="30"/>
      <c r="AP163" s="56" t="b">
        <f>IFERROR(IF(T163=Pomocný_list!$B$2,AF163*Pomocný_list!$C$2,IF(T163=Pomocný_list!$B$3,AF163*Pomocný_list!$C$3,IF(T163=Pomocný_list!$B$4,AF163*Pomocný_list!$C$4,IF(T163=Pomocný_list!$B$5,AF163*Pomocný_list!$C$5,IF(T163=Pomocný_list!$B$6,AF163*Pomocný_list!$C$6,IF(T163=Pomocný_list!$B$7,AF163*Pomocný_list!$C$7,IF(T163=Pomocný_list!$B$8,AF163*Pomocný_list!$C$8))))))),"Chybné údaje")</f>
        <v>0</v>
      </c>
      <c r="AQ163" s="56">
        <f si="9" t="shared"/>
        <v>0</v>
      </c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</row>
    <row r="164" spans="15:73" x14ac:dyDescent="0.3">
      <c r="O164" s="25"/>
      <c r="P164" s="25"/>
      <c r="Q164" s="25"/>
      <c r="R164" s="25"/>
      <c r="S164" s="25"/>
      <c r="T164" s="25"/>
      <c r="U164" s="25"/>
      <c r="V164" s="28"/>
      <c r="W164" s="38"/>
      <c r="X164" s="38"/>
      <c r="Y164" s="54">
        <f>IF(T164=Pomocný_list!$B$4,((W164/0.75)+X164),(W164)+X164*0.75)</f>
        <v>0</v>
      </c>
      <c r="Z164" s="38"/>
      <c r="AA164" s="26"/>
      <c r="AB164" s="29"/>
      <c r="AC164" s="29"/>
      <c r="AD164" s="52" t="str">
        <f si="7" t="shared"/>
        <v>Splněna</v>
      </c>
      <c r="AE164" s="53">
        <f ref="AE164:AE227" si="10" t="shared">IF(SUM(AR164:BU164)&gt;Y164,"Překročeno",SUM(AR164:BU164))</f>
        <v>0</v>
      </c>
      <c r="AF164" s="53">
        <f si="8" t="shared"/>
        <v>0</v>
      </c>
      <c r="AG164" s="30"/>
      <c r="AH164" s="30"/>
      <c r="AI164" s="30"/>
      <c r="AJ164" s="30"/>
      <c r="AK164" s="30"/>
      <c r="AL164" s="30"/>
      <c r="AM164" s="30"/>
      <c r="AN164" s="30"/>
      <c r="AO164" s="30"/>
      <c r="AP164" s="56" t="b">
        <f>IFERROR(IF(T164=Pomocný_list!$B$2,AF164*Pomocný_list!$C$2,IF(T164=Pomocný_list!$B$3,AF164*Pomocný_list!$C$3,IF(T164=Pomocný_list!$B$4,AF164*Pomocný_list!$C$4,IF(T164=Pomocný_list!$B$5,AF164*Pomocný_list!$C$5,IF(T164=Pomocný_list!$B$6,AF164*Pomocný_list!$C$6,IF(T164=Pomocný_list!$B$7,AF164*Pomocný_list!$C$7,IF(T164=Pomocný_list!$B$8,AF164*Pomocný_list!$C$8))))))),"Chybné údaje")</f>
        <v>0</v>
      </c>
      <c r="AQ164" s="56">
        <f si="9" t="shared"/>
        <v>0</v>
      </c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</row>
    <row r="165" spans="15:73" x14ac:dyDescent="0.3">
      <c r="O165" s="25"/>
      <c r="P165" s="25"/>
      <c r="Q165" s="25"/>
      <c r="R165" s="25"/>
      <c r="S165" s="25"/>
      <c r="T165" s="25"/>
      <c r="U165" s="25"/>
      <c r="V165" s="28"/>
      <c r="W165" s="38"/>
      <c r="X165" s="38"/>
      <c r="Y165" s="54">
        <f>IF(T165=Pomocný_list!$B$4,((W165/0.75)+X165),(W165)+X165*0.75)</f>
        <v>0</v>
      </c>
      <c r="Z165" s="38"/>
      <c r="AA165" s="26"/>
      <c r="AB165" s="29"/>
      <c r="AC165" s="29"/>
      <c r="AD165" s="52" t="str">
        <f ref="AD165:AD228" si="11" t="shared">IF(AE165&gt;=Y165*0.7,"Splněna","Nesplněna")</f>
        <v>Splněna</v>
      </c>
      <c r="AE165" s="53">
        <f si="10" t="shared"/>
        <v>0</v>
      </c>
      <c r="AF165" s="53">
        <f ref="AF165:AF228" si="12" t="shared">IF(SUM(AG165:AO165)&lt;=Z165,SUM(AG165:AO165),"Překročeno")</f>
        <v>0</v>
      </c>
      <c r="AG165" s="30"/>
      <c r="AH165" s="30"/>
      <c r="AI165" s="30"/>
      <c r="AJ165" s="30"/>
      <c r="AK165" s="30"/>
      <c r="AL165" s="30"/>
      <c r="AM165" s="30"/>
      <c r="AN165" s="30"/>
      <c r="AO165" s="30"/>
      <c r="AP165" s="56" t="b">
        <f>IFERROR(IF(T165=Pomocný_list!$B$2,AF165*Pomocný_list!$C$2,IF(T165=Pomocný_list!$B$3,AF165*Pomocný_list!$C$3,IF(T165=Pomocný_list!$B$4,AF165*Pomocný_list!$C$4,IF(T165=Pomocný_list!$B$5,AF165*Pomocný_list!$C$5,IF(T165=Pomocný_list!$B$6,AF165*Pomocný_list!$C$6,IF(T165=Pomocný_list!$B$7,AF165*Pomocný_list!$C$7,IF(T165=Pomocný_list!$B$8,AF165*Pomocný_list!$C$8))))))),"Chybné údaje")</f>
        <v>0</v>
      </c>
      <c r="AQ165" s="56">
        <f ref="AQ165:AQ228" si="13" t="shared">IFERROR(AP165/100*$D$26,"Chybné údaje")</f>
        <v>0</v>
      </c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</row>
    <row r="166" spans="15:73" x14ac:dyDescent="0.3">
      <c r="O166" s="25"/>
      <c r="P166" s="25"/>
      <c r="Q166" s="25"/>
      <c r="R166" s="25"/>
      <c r="S166" s="25"/>
      <c r="T166" s="25"/>
      <c r="U166" s="25"/>
      <c r="V166" s="28"/>
      <c r="W166" s="38"/>
      <c r="X166" s="38"/>
      <c r="Y166" s="54">
        <f>IF(T166=Pomocný_list!$B$4,((W166/0.75)+X166),(W166)+X166*0.75)</f>
        <v>0</v>
      </c>
      <c r="Z166" s="38"/>
      <c r="AA166" s="26"/>
      <c r="AB166" s="29"/>
      <c r="AC166" s="29"/>
      <c r="AD166" s="52" t="str">
        <f si="11" t="shared"/>
        <v>Splněna</v>
      </c>
      <c r="AE166" s="53">
        <f si="10" t="shared"/>
        <v>0</v>
      </c>
      <c r="AF166" s="53">
        <f si="12" t="shared"/>
        <v>0</v>
      </c>
      <c r="AG166" s="30"/>
      <c r="AH166" s="30"/>
      <c r="AI166" s="30"/>
      <c r="AJ166" s="30"/>
      <c r="AK166" s="30"/>
      <c r="AL166" s="30"/>
      <c r="AM166" s="30"/>
      <c r="AN166" s="30"/>
      <c r="AO166" s="30"/>
      <c r="AP166" s="56" t="b">
        <f>IFERROR(IF(T166=Pomocný_list!$B$2,AF166*Pomocný_list!$C$2,IF(T166=Pomocný_list!$B$3,AF166*Pomocný_list!$C$3,IF(T166=Pomocný_list!$B$4,AF166*Pomocný_list!$C$4,IF(T166=Pomocný_list!$B$5,AF166*Pomocný_list!$C$5,IF(T166=Pomocný_list!$B$6,AF166*Pomocný_list!$C$6,IF(T166=Pomocný_list!$B$7,AF166*Pomocný_list!$C$7,IF(T166=Pomocný_list!$B$8,AF166*Pomocný_list!$C$8))))))),"Chybné údaje")</f>
        <v>0</v>
      </c>
      <c r="AQ166" s="56">
        <f si="13" t="shared"/>
        <v>0</v>
      </c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</row>
    <row r="167" spans="15:73" x14ac:dyDescent="0.3">
      <c r="O167" s="25"/>
      <c r="P167" s="25"/>
      <c r="Q167" s="25"/>
      <c r="R167" s="25"/>
      <c r="S167" s="25"/>
      <c r="T167" s="25"/>
      <c r="U167" s="25"/>
      <c r="V167" s="28"/>
      <c r="W167" s="38"/>
      <c r="X167" s="38"/>
      <c r="Y167" s="54">
        <f>IF(T167=Pomocný_list!$B$4,((W167/0.75)+X167),(W167)+X167*0.75)</f>
        <v>0</v>
      </c>
      <c r="Z167" s="38"/>
      <c r="AA167" s="26"/>
      <c r="AB167" s="29"/>
      <c r="AC167" s="29"/>
      <c r="AD167" s="52" t="str">
        <f si="11" t="shared"/>
        <v>Splněna</v>
      </c>
      <c r="AE167" s="53">
        <f si="10" t="shared"/>
        <v>0</v>
      </c>
      <c r="AF167" s="53">
        <f si="12" t="shared"/>
        <v>0</v>
      </c>
      <c r="AG167" s="30"/>
      <c r="AH167" s="30"/>
      <c r="AI167" s="30"/>
      <c r="AJ167" s="30"/>
      <c r="AK167" s="30"/>
      <c r="AL167" s="30"/>
      <c r="AM167" s="30"/>
      <c r="AN167" s="30"/>
      <c r="AO167" s="30"/>
      <c r="AP167" s="56" t="b">
        <f>IFERROR(IF(T167=Pomocný_list!$B$2,AF167*Pomocný_list!$C$2,IF(T167=Pomocný_list!$B$3,AF167*Pomocný_list!$C$3,IF(T167=Pomocný_list!$B$4,AF167*Pomocný_list!$C$4,IF(T167=Pomocný_list!$B$5,AF167*Pomocný_list!$C$5,IF(T167=Pomocný_list!$B$6,AF167*Pomocný_list!$C$6,IF(T167=Pomocný_list!$B$7,AF167*Pomocný_list!$C$7,IF(T167=Pomocný_list!$B$8,AF167*Pomocný_list!$C$8))))))),"Chybné údaje")</f>
        <v>0</v>
      </c>
      <c r="AQ167" s="56">
        <f si="13" t="shared"/>
        <v>0</v>
      </c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</row>
    <row r="168" spans="15:73" x14ac:dyDescent="0.3">
      <c r="O168" s="25"/>
      <c r="P168" s="25"/>
      <c r="Q168" s="25"/>
      <c r="R168" s="25"/>
      <c r="S168" s="25"/>
      <c r="T168" s="25"/>
      <c r="U168" s="25"/>
      <c r="V168" s="28"/>
      <c r="W168" s="38"/>
      <c r="X168" s="38"/>
      <c r="Y168" s="54">
        <f>IF(T168=Pomocný_list!$B$4,((W168/0.75)+X168),(W168)+X168*0.75)</f>
        <v>0</v>
      </c>
      <c r="Z168" s="38"/>
      <c r="AA168" s="26"/>
      <c r="AB168" s="29"/>
      <c r="AC168" s="29"/>
      <c r="AD168" s="52" t="str">
        <f si="11" t="shared"/>
        <v>Splněna</v>
      </c>
      <c r="AE168" s="53">
        <f si="10" t="shared"/>
        <v>0</v>
      </c>
      <c r="AF168" s="53">
        <f si="12" t="shared"/>
        <v>0</v>
      </c>
      <c r="AG168" s="30"/>
      <c r="AH168" s="30"/>
      <c r="AI168" s="30"/>
      <c r="AJ168" s="30"/>
      <c r="AK168" s="30"/>
      <c r="AL168" s="30"/>
      <c r="AM168" s="30"/>
      <c r="AN168" s="30"/>
      <c r="AO168" s="30"/>
      <c r="AP168" s="56" t="b">
        <f>IFERROR(IF(T168=Pomocný_list!$B$2,AF168*Pomocný_list!$C$2,IF(T168=Pomocný_list!$B$3,AF168*Pomocný_list!$C$3,IF(T168=Pomocný_list!$B$4,AF168*Pomocný_list!$C$4,IF(T168=Pomocný_list!$B$5,AF168*Pomocný_list!$C$5,IF(T168=Pomocný_list!$B$6,AF168*Pomocný_list!$C$6,IF(T168=Pomocný_list!$B$7,AF168*Pomocný_list!$C$7,IF(T168=Pomocný_list!$B$8,AF168*Pomocný_list!$C$8))))))),"Chybné údaje")</f>
        <v>0</v>
      </c>
      <c r="AQ168" s="56">
        <f si="13" t="shared"/>
        <v>0</v>
      </c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</row>
    <row r="169" spans="15:73" x14ac:dyDescent="0.3">
      <c r="O169" s="25"/>
      <c r="P169" s="25"/>
      <c r="Q169" s="25"/>
      <c r="R169" s="25"/>
      <c r="S169" s="25"/>
      <c r="T169" s="25"/>
      <c r="U169" s="25"/>
      <c r="V169" s="28"/>
      <c r="W169" s="38"/>
      <c r="X169" s="38"/>
      <c r="Y169" s="54">
        <f>IF(T169=Pomocný_list!$B$4,((W169/0.75)+X169),(W169)+X169*0.75)</f>
        <v>0</v>
      </c>
      <c r="Z169" s="38"/>
      <c r="AA169" s="26"/>
      <c r="AB169" s="29"/>
      <c r="AC169" s="29"/>
      <c r="AD169" s="52" t="str">
        <f si="11" t="shared"/>
        <v>Splněna</v>
      </c>
      <c r="AE169" s="53">
        <f si="10" t="shared"/>
        <v>0</v>
      </c>
      <c r="AF169" s="53">
        <f si="12" t="shared"/>
        <v>0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56" t="b">
        <f>IFERROR(IF(T169=Pomocný_list!$B$2,AF169*Pomocný_list!$C$2,IF(T169=Pomocný_list!$B$3,AF169*Pomocný_list!$C$3,IF(T169=Pomocný_list!$B$4,AF169*Pomocný_list!$C$4,IF(T169=Pomocný_list!$B$5,AF169*Pomocný_list!$C$5,IF(T169=Pomocný_list!$B$6,AF169*Pomocný_list!$C$6,IF(T169=Pomocný_list!$B$7,AF169*Pomocný_list!$C$7,IF(T169=Pomocný_list!$B$8,AF169*Pomocný_list!$C$8))))))),"Chybné údaje")</f>
        <v>0</v>
      </c>
      <c r="AQ169" s="56">
        <f si="13" t="shared"/>
        <v>0</v>
      </c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</row>
    <row r="170" spans="15:73" x14ac:dyDescent="0.3">
      <c r="O170" s="25"/>
      <c r="P170" s="25"/>
      <c r="Q170" s="25"/>
      <c r="R170" s="25"/>
      <c r="S170" s="25"/>
      <c r="T170" s="25"/>
      <c r="U170" s="25"/>
      <c r="V170" s="28"/>
      <c r="W170" s="38"/>
      <c r="X170" s="38"/>
      <c r="Y170" s="54">
        <f>IF(T170=Pomocný_list!$B$4,((W170/0.75)+X170),(W170)+X170*0.75)</f>
        <v>0</v>
      </c>
      <c r="Z170" s="38"/>
      <c r="AA170" s="26"/>
      <c r="AB170" s="29"/>
      <c r="AC170" s="29"/>
      <c r="AD170" s="52" t="str">
        <f si="11" t="shared"/>
        <v>Splněna</v>
      </c>
      <c r="AE170" s="53">
        <f si="10" t="shared"/>
        <v>0</v>
      </c>
      <c r="AF170" s="53">
        <f si="12" t="shared"/>
        <v>0</v>
      </c>
      <c r="AG170" s="30"/>
      <c r="AH170" s="30"/>
      <c r="AI170" s="30"/>
      <c r="AJ170" s="30"/>
      <c r="AK170" s="30"/>
      <c r="AL170" s="30"/>
      <c r="AM170" s="30"/>
      <c r="AN170" s="30"/>
      <c r="AO170" s="30"/>
      <c r="AP170" s="56" t="b">
        <f>IFERROR(IF(T170=Pomocný_list!$B$2,AF170*Pomocný_list!$C$2,IF(T170=Pomocný_list!$B$3,AF170*Pomocný_list!$C$3,IF(T170=Pomocný_list!$B$4,AF170*Pomocný_list!$C$4,IF(T170=Pomocný_list!$B$5,AF170*Pomocný_list!$C$5,IF(T170=Pomocný_list!$B$6,AF170*Pomocný_list!$C$6,IF(T170=Pomocný_list!$B$7,AF170*Pomocný_list!$C$7,IF(T170=Pomocný_list!$B$8,AF170*Pomocný_list!$C$8))))))),"Chybné údaje")</f>
        <v>0</v>
      </c>
      <c r="AQ170" s="56">
        <f si="13" t="shared"/>
        <v>0</v>
      </c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</row>
    <row r="171" spans="15:73" x14ac:dyDescent="0.3">
      <c r="O171" s="25"/>
      <c r="P171" s="25"/>
      <c r="Q171" s="25"/>
      <c r="R171" s="25"/>
      <c r="S171" s="25"/>
      <c r="T171" s="25"/>
      <c r="U171" s="25"/>
      <c r="V171" s="28"/>
      <c r="W171" s="38"/>
      <c r="X171" s="38"/>
      <c r="Y171" s="54">
        <f>IF(T171=Pomocný_list!$B$4,((W171/0.75)+X171),(W171)+X171*0.75)</f>
        <v>0</v>
      </c>
      <c r="Z171" s="38"/>
      <c r="AA171" s="26"/>
      <c r="AB171" s="29"/>
      <c r="AC171" s="29"/>
      <c r="AD171" s="52" t="str">
        <f si="11" t="shared"/>
        <v>Splněna</v>
      </c>
      <c r="AE171" s="53">
        <f si="10" t="shared"/>
        <v>0</v>
      </c>
      <c r="AF171" s="53">
        <f si="12" t="shared"/>
        <v>0</v>
      </c>
      <c r="AG171" s="30"/>
      <c r="AH171" s="30"/>
      <c r="AI171" s="30"/>
      <c r="AJ171" s="30"/>
      <c r="AK171" s="30"/>
      <c r="AL171" s="30"/>
      <c r="AM171" s="30"/>
      <c r="AN171" s="30"/>
      <c r="AO171" s="30"/>
      <c r="AP171" s="56" t="b">
        <f>IFERROR(IF(T171=Pomocný_list!$B$2,AF171*Pomocný_list!$C$2,IF(T171=Pomocný_list!$B$3,AF171*Pomocný_list!$C$3,IF(T171=Pomocný_list!$B$4,AF171*Pomocný_list!$C$4,IF(T171=Pomocný_list!$B$5,AF171*Pomocný_list!$C$5,IF(T171=Pomocný_list!$B$6,AF171*Pomocný_list!$C$6,IF(T171=Pomocný_list!$B$7,AF171*Pomocný_list!$C$7,IF(T171=Pomocný_list!$B$8,AF171*Pomocný_list!$C$8))))))),"Chybné údaje")</f>
        <v>0</v>
      </c>
      <c r="AQ171" s="56">
        <f si="13" t="shared"/>
        <v>0</v>
      </c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</row>
    <row r="172" spans="15:73" x14ac:dyDescent="0.3">
      <c r="O172" s="25"/>
      <c r="P172" s="25"/>
      <c r="Q172" s="25"/>
      <c r="R172" s="25"/>
      <c r="S172" s="25"/>
      <c r="T172" s="25"/>
      <c r="U172" s="25"/>
      <c r="V172" s="28"/>
      <c r="W172" s="38"/>
      <c r="X172" s="38"/>
      <c r="Y172" s="54">
        <f>IF(T172=Pomocný_list!$B$4,((W172/0.75)+X172),(W172)+X172*0.75)</f>
        <v>0</v>
      </c>
      <c r="Z172" s="38"/>
      <c r="AA172" s="26"/>
      <c r="AB172" s="29"/>
      <c r="AC172" s="29"/>
      <c r="AD172" s="52" t="str">
        <f si="11" t="shared"/>
        <v>Splněna</v>
      </c>
      <c r="AE172" s="53">
        <f si="10" t="shared"/>
        <v>0</v>
      </c>
      <c r="AF172" s="53">
        <f si="12" t="shared"/>
        <v>0</v>
      </c>
      <c r="AG172" s="30"/>
      <c r="AH172" s="30"/>
      <c r="AI172" s="30"/>
      <c r="AJ172" s="30"/>
      <c r="AK172" s="30"/>
      <c r="AL172" s="30"/>
      <c r="AM172" s="30"/>
      <c r="AN172" s="30"/>
      <c r="AO172" s="30"/>
      <c r="AP172" s="56" t="b">
        <f>IFERROR(IF(T172=Pomocný_list!$B$2,AF172*Pomocný_list!$C$2,IF(T172=Pomocný_list!$B$3,AF172*Pomocný_list!$C$3,IF(T172=Pomocný_list!$B$4,AF172*Pomocný_list!$C$4,IF(T172=Pomocný_list!$B$5,AF172*Pomocný_list!$C$5,IF(T172=Pomocný_list!$B$6,AF172*Pomocný_list!$C$6,IF(T172=Pomocný_list!$B$7,AF172*Pomocný_list!$C$7,IF(T172=Pomocný_list!$B$8,AF172*Pomocný_list!$C$8))))))),"Chybné údaje")</f>
        <v>0</v>
      </c>
      <c r="AQ172" s="56">
        <f si="13" t="shared"/>
        <v>0</v>
      </c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</row>
    <row r="173" spans="15:73" x14ac:dyDescent="0.3">
      <c r="O173" s="25"/>
      <c r="P173" s="25"/>
      <c r="Q173" s="25"/>
      <c r="R173" s="25"/>
      <c r="S173" s="25"/>
      <c r="T173" s="25"/>
      <c r="U173" s="25"/>
      <c r="V173" s="28"/>
      <c r="W173" s="38"/>
      <c r="X173" s="38"/>
      <c r="Y173" s="54">
        <f>IF(T173=Pomocný_list!$B$4,((W173/0.75)+X173),(W173)+X173*0.75)</f>
        <v>0</v>
      </c>
      <c r="Z173" s="38"/>
      <c r="AA173" s="26"/>
      <c r="AB173" s="29"/>
      <c r="AC173" s="29"/>
      <c r="AD173" s="52" t="str">
        <f si="11" t="shared"/>
        <v>Splněna</v>
      </c>
      <c r="AE173" s="53">
        <f si="10" t="shared"/>
        <v>0</v>
      </c>
      <c r="AF173" s="53">
        <f si="12" t="shared"/>
        <v>0</v>
      </c>
      <c r="AG173" s="30"/>
      <c r="AH173" s="30"/>
      <c r="AI173" s="30"/>
      <c r="AJ173" s="30"/>
      <c r="AK173" s="30"/>
      <c r="AL173" s="30"/>
      <c r="AM173" s="30"/>
      <c r="AN173" s="30"/>
      <c r="AO173" s="30"/>
      <c r="AP173" s="56" t="b">
        <f>IFERROR(IF(T173=Pomocný_list!$B$2,AF173*Pomocný_list!$C$2,IF(T173=Pomocný_list!$B$3,AF173*Pomocný_list!$C$3,IF(T173=Pomocný_list!$B$4,AF173*Pomocný_list!$C$4,IF(T173=Pomocný_list!$B$5,AF173*Pomocný_list!$C$5,IF(T173=Pomocný_list!$B$6,AF173*Pomocný_list!$C$6,IF(T173=Pomocný_list!$B$7,AF173*Pomocný_list!$C$7,IF(T173=Pomocný_list!$B$8,AF173*Pomocný_list!$C$8))))))),"Chybné údaje")</f>
        <v>0</v>
      </c>
      <c r="AQ173" s="56">
        <f si="13" t="shared"/>
        <v>0</v>
      </c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</row>
    <row r="174" spans="15:73" x14ac:dyDescent="0.3">
      <c r="O174" s="25"/>
      <c r="P174" s="25"/>
      <c r="Q174" s="25"/>
      <c r="R174" s="25"/>
      <c r="S174" s="25"/>
      <c r="T174" s="25"/>
      <c r="U174" s="25"/>
      <c r="V174" s="28"/>
      <c r="W174" s="38"/>
      <c r="X174" s="38"/>
      <c r="Y174" s="54">
        <f>IF(T174=Pomocný_list!$B$4,((W174/0.75)+X174),(W174)+X174*0.75)</f>
        <v>0</v>
      </c>
      <c r="Z174" s="38"/>
      <c r="AA174" s="26"/>
      <c r="AB174" s="29"/>
      <c r="AC174" s="29"/>
      <c r="AD174" s="52" t="str">
        <f si="11" t="shared"/>
        <v>Splněna</v>
      </c>
      <c r="AE174" s="53">
        <f si="10" t="shared"/>
        <v>0</v>
      </c>
      <c r="AF174" s="53">
        <f si="12" t="shared"/>
        <v>0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56" t="b">
        <f>IFERROR(IF(T174=Pomocný_list!$B$2,AF174*Pomocný_list!$C$2,IF(T174=Pomocný_list!$B$3,AF174*Pomocný_list!$C$3,IF(T174=Pomocný_list!$B$4,AF174*Pomocný_list!$C$4,IF(T174=Pomocný_list!$B$5,AF174*Pomocný_list!$C$5,IF(T174=Pomocný_list!$B$6,AF174*Pomocný_list!$C$6,IF(T174=Pomocný_list!$B$7,AF174*Pomocný_list!$C$7,IF(T174=Pomocný_list!$B$8,AF174*Pomocný_list!$C$8))))))),"Chybné údaje")</f>
        <v>0</v>
      </c>
      <c r="AQ174" s="56">
        <f si="13" t="shared"/>
        <v>0</v>
      </c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</row>
    <row r="175" spans="15:73" x14ac:dyDescent="0.3">
      <c r="O175" s="25"/>
      <c r="P175" s="25"/>
      <c r="Q175" s="25"/>
      <c r="R175" s="25"/>
      <c r="S175" s="25"/>
      <c r="T175" s="25"/>
      <c r="U175" s="25"/>
      <c r="V175" s="28"/>
      <c r="W175" s="38"/>
      <c r="X175" s="38"/>
      <c r="Y175" s="54">
        <f>IF(T175=Pomocný_list!$B$4,((W175/0.75)+X175),(W175)+X175*0.75)</f>
        <v>0</v>
      </c>
      <c r="Z175" s="38"/>
      <c r="AA175" s="26"/>
      <c r="AB175" s="29"/>
      <c r="AC175" s="29"/>
      <c r="AD175" s="52" t="str">
        <f si="11" t="shared"/>
        <v>Splněna</v>
      </c>
      <c r="AE175" s="53">
        <f si="10" t="shared"/>
        <v>0</v>
      </c>
      <c r="AF175" s="53">
        <f si="12" t="shared"/>
        <v>0</v>
      </c>
      <c r="AG175" s="30"/>
      <c r="AH175" s="30"/>
      <c r="AI175" s="30"/>
      <c r="AJ175" s="30"/>
      <c r="AK175" s="30"/>
      <c r="AL175" s="30"/>
      <c r="AM175" s="30"/>
      <c r="AN175" s="30"/>
      <c r="AO175" s="30"/>
      <c r="AP175" s="56" t="b">
        <f>IFERROR(IF(T175=Pomocný_list!$B$2,AF175*Pomocný_list!$C$2,IF(T175=Pomocný_list!$B$3,AF175*Pomocný_list!$C$3,IF(T175=Pomocný_list!$B$4,AF175*Pomocný_list!$C$4,IF(T175=Pomocný_list!$B$5,AF175*Pomocný_list!$C$5,IF(T175=Pomocný_list!$B$6,AF175*Pomocný_list!$C$6,IF(T175=Pomocný_list!$B$7,AF175*Pomocný_list!$C$7,IF(T175=Pomocný_list!$B$8,AF175*Pomocný_list!$C$8))))))),"Chybné údaje")</f>
        <v>0</v>
      </c>
      <c r="AQ175" s="56">
        <f si="13" t="shared"/>
        <v>0</v>
      </c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</row>
    <row r="176" spans="15:73" x14ac:dyDescent="0.3">
      <c r="O176" s="25"/>
      <c r="P176" s="25"/>
      <c r="Q176" s="25"/>
      <c r="R176" s="25"/>
      <c r="S176" s="25"/>
      <c r="T176" s="25"/>
      <c r="U176" s="25"/>
      <c r="V176" s="28"/>
      <c r="W176" s="38"/>
      <c r="X176" s="38"/>
      <c r="Y176" s="54">
        <f>IF(T176=Pomocný_list!$B$4,((W176/0.75)+X176),(W176)+X176*0.75)</f>
        <v>0</v>
      </c>
      <c r="Z176" s="38"/>
      <c r="AA176" s="26"/>
      <c r="AB176" s="29"/>
      <c r="AC176" s="29"/>
      <c r="AD176" s="52" t="str">
        <f si="11" t="shared"/>
        <v>Splněna</v>
      </c>
      <c r="AE176" s="53">
        <f si="10" t="shared"/>
        <v>0</v>
      </c>
      <c r="AF176" s="53">
        <f si="12" t="shared"/>
        <v>0</v>
      </c>
      <c r="AG176" s="30"/>
      <c r="AH176" s="30"/>
      <c r="AI176" s="30"/>
      <c r="AJ176" s="30"/>
      <c r="AK176" s="30"/>
      <c r="AL176" s="30"/>
      <c r="AM176" s="30"/>
      <c r="AN176" s="30"/>
      <c r="AO176" s="30"/>
      <c r="AP176" s="56" t="b">
        <f>IFERROR(IF(T176=Pomocný_list!$B$2,AF176*Pomocný_list!$C$2,IF(T176=Pomocný_list!$B$3,AF176*Pomocný_list!$C$3,IF(T176=Pomocný_list!$B$4,AF176*Pomocný_list!$C$4,IF(T176=Pomocný_list!$B$5,AF176*Pomocný_list!$C$5,IF(T176=Pomocný_list!$B$6,AF176*Pomocný_list!$C$6,IF(T176=Pomocný_list!$B$7,AF176*Pomocný_list!$C$7,IF(T176=Pomocný_list!$B$8,AF176*Pomocný_list!$C$8))))))),"Chybné údaje")</f>
        <v>0</v>
      </c>
      <c r="AQ176" s="56">
        <f si="13" t="shared"/>
        <v>0</v>
      </c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</row>
    <row r="177" spans="15:73" x14ac:dyDescent="0.3">
      <c r="O177" s="25"/>
      <c r="P177" s="25"/>
      <c r="Q177" s="25"/>
      <c r="R177" s="25"/>
      <c r="S177" s="25"/>
      <c r="T177" s="25"/>
      <c r="U177" s="25"/>
      <c r="V177" s="28"/>
      <c r="W177" s="38"/>
      <c r="X177" s="38"/>
      <c r="Y177" s="54">
        <f>IF(T177=Pomocný_list!$B$4,((W177/0.75)+X177),(W177)+X177*0.75)</f>
        <v>0</v>
      </c>
      <c r="Z177" s="38"/>
      <c r="AA177" s="26"/>
      <c r="AB177" s="29"/>
      <c r="AC177" s="29"/>
      <c r="AD177" s="52" t="str">
        <f si="11" t="shared"/>
        <v>Splněna</v>
      </c>
      <c r="AE177" s="53">
        <f si="10" t="shared"/>
        <v>0</v>
      </c>
      <c r="AF177" s="53">
        <f si="12" t="shared"/>
        <v>0</v>
      </c>
      <c r="AG177" s="30"/>
      <c r="AH177" s="30"/>
      <c r="AI177" s="30"/>
      <c r="AJ177" s="30"/>
      <c r="AK177" s="30"/>
      <c r="AL177" s="30"/>
      <c r="AM177" s="30"/>
      <c r="AN177" s="30"/>
      <c r="AO177" s="30"/>
      <c r="AP177" s="56" t="b">
        <f>IFERROR(IF(T177=Pomocný_list!$B$2,AF177*Pomocný_list!$C$2,IF(T177=Pomocný_list!$B$3,AF177*Pomocný_list!$C$3,IF(T177=Pomocný_list!$B$4,AF177*Pomocný_list!$C$4,IF(T177=Pomocný_list!$B$5,AF177*Pomocný_list!$C$5,IF(T177=Pomocný_list!$B$6,AF177*Pomocný_list!$C$6,IF(T177=Pomocný_list!$B$7,AF177*Pomocný_list!$C$7,IF(T177=Pomocný_list!$B$8,AF177*Pomocný_list!$C$8))))))),"Chybné údaje")</f>
        <v>0</v>
      </c>
      <c r="AQ177" s="56">
        <f si="13" t="shared"/>
        <v>0</v>
      </c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</row>
    <row r="178" spans="15:73" x14ac:dyDescent="0.3">
      <c r="O178" s="25"/>
      <c r="P178" s="25"/>
      <c r="Q178" s="25"/>
      <c r="R178" s="25"/>
      <c r="S178" s="25"/>
      <c r="T178" s="25"/>
      <c r="U178" s="25"/>
      <c r="V178" s="28"/>
      <c r="W178" s="38"/>
      <c r="X178" s="38"/>
      <c r="Y178" s="54">
        <f>IF(T178=Pomocný_list!$B$4,((W178/0.75)+X178),(W178)+X178*0.75)</f>
        <v>0</v>
      </c>
      <c r="Z178" s="38"/>
      <c r="AA178" s="26"/>
      <c r="AB178" s="29"/>
      <c r="AC178" s="29"/>
      <c r="AD178" s="52" t="str">
        <f si="11" t="shared"/>
        <v>Splněna</v>
      </c>
      <c r="AE178" s="53">
        <f si="10" t="shared"/>
        <v>0</v>
      </c>
      <c r="AF178" s="53">
        <f si="12" t="shared"/>
        <v>0</v>
      </c>
      <c r="AG178" s="30"/>
      <c r="AH178" s="30"/>
      <c r="AI178" s="30"/>
      <c r="AJ178" s="30"/>
      <c r="AK178" s="30"/>
      <c r="AL178" s="30"/>
      <c r="AM178" s="30"/>
      <c r="AN178" s="30"/>
      <c r="AO178" s="30"/>
      <c r="AP178" s="56" t="b">
        <f>IFERROR(IF(T178=Pomocný_list!$B$2,AF178*Pomocný_list!$C$2,IF(T178=Pomocný_list!$B$3,AF178*Pomocný_list!$C$3,IF(T178=Pomocný_list!$B$4,AF178*Pomocný_list!$C$4,IF(T178=Pomocný_list!$B$5,AF178*Pomocný_list!$C$5,IF(T178=Pomocný_list!$B$6,AF178*Pomocný_list!$C$6,IF(T178=Pomocný_list!$B$7,AF178*Pomocný_list!$C$7,IF(T178=Pomocný_list!$B$8,AF178*Pomocný_list!$C$8))))))),"Chybné údaje")</f>
        <v>0</v>
      </c>
      <c r="AQ178" s="56">
        <f si="13" t="shared"/>
        <v>0</v>
      </c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</row>
    <row r="179" spans="15:73" x14ac:dyDescent="0.3">
      <c r="O179" s="25"/>
      <c r="P179" s="25"/>
      <c r="Q179" s="25"/>
      <c r="R179" s="25"/>
      <c r="S179" s="25"/>
      <c r="T179" s="25"/>
      <c r="U179" s="25"/>
      <c r="V179" s="28"/>
      <c r="W179" s="38"/>
      <c r="X179" s="38"/>
      <c r="Y179" s="54">
        <f>IF(T179=Pomocný_list!$B$4,((W179/0.75)+X179),(W179)+X179*0.75)</f>
        <v>0</v>
      </c>
      <c r="Z179" s="38"/>
      <c r="AA179" s="26"/>
      <c r="AB179" s="29"/>
      <c r="AC179" s="29"/>
      <c r="AD179" s="52" t="str">
        <f si="11" t="shared"/>
        <v>Splněna</v>
      </c>
      <c r="AE179" s="53">
        <f si="10" t="shared"/>
        <v>0</v>
      </c>
      <c r="AF179" s="53">
        <f si="12" t="shared"/>
        <v>0</v>
      </c>
      <c r="AG179" s="30"/>
      <c r="AH179" s="30"/>
      <c r="AI179" s="30"/>
      <c r="AJ179" s="30"/>
      <c r="AK179" s="30"/>
      <c r="AL179" s="30"/>
      <c r="AM179" s="30"/>
      <c r="AN179" s="30"/>
      <c r="AO179" s="30"/>
      <c r="AP179" s="56" t="b">
        <f>IFERROR(IF(T179=Pomocný_list!$B$2,AF179*Pomocný_list!$C$2,IF(T179=Pomocný_list!$B$3,AF179*Pomocný_list!$C$3,IF(T179=Pomocný_list!$B$4,AF179*Pomocný_list!$C$4,IF(T179=Pomocný_list!$B$5,AF179*Pomocný_list!$C$5,IF(T179=Pomocný_list!$B$6,AF179*Pomocný_list!$C$6,IF(T179=Pomocný_list!$B$7,AF179*Pomocný_list!$C$7,IF(T179=Pomocný_list!$B$8,AF179*Pomocný_list!$C$8))))))),"Chybné údaje")</f>
        <v>0</v>
      </c>
      <c r="AQ179" s="56">
        <f si="13" t="shared"/>
        <v>0</v>
      </c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</row>
    <row r="180" spans="15:73" x14ac:dyDescent="0.3">
      <c r="O180" s="25"/>
      <c r="P180" s="25"/>
      <c r="Q180" s="25"/>
      <c r="R180" s="25"/>
      <c r="S180" s="25"/>
      <c r="T180" s="25"/>
      <c r="U180" s="25"/>
      <c r="V180" s="28"/>
      <c r="W180" s="38"/>
      <c r="X180" s="38"/>
      <c r="Y180" s="54">
        <f>IF(T180=Pomocný_list!$B$4,((W180/0.75)+X180),(W180)+X180*0.75)</f>
        <v>0</v>
      </c>
      <c r="Z180" s="38"/>
      <c r="AA180" s="26"/>
      <c r="AB180" s="29"/>
      <c r="AC180" s="29"/>
      <c r="AD180" s="52" t="str">
        <f si="11" t="shared"/>
        <v>Splněna</v>
      </c>
      <c r="AE180" s="53">
        <f si="10" t="shared"/>
        <v>0</v>
      </c>
      <c r="AF180" s="53">
        <f si="12" t="shared"/>
        <v>0</v>
      </c>
      <c r="AG180" s="30"/>
      <c r="AH180" s="30"/>
      <c r="AI180" s="30"/>
      <c r="AJ180" s="30"/>
      <c r="AK180" s="30"/>
      <c r="AL180" s="30"/>
      <c r="AM180" s="30"/>
      <c r="AN180" s="30"/>
      <c r="AO180" s="30"/>
      <c r="AP180" s="56" t="b">
        <f>IFERROR(IF(T180=Pomocný_list!$B$2,AF180*Pomocný_list!$C$2,IF(T180=Pomocný_list!$B$3,AF180*Pomocný_list!$C$3,IF(T180=Pomocný_list!$B$4,AF180*Pomocný_list!$C$4,IF(T180=Pomocný_list!$B$5,AF180*Pomocný_list!$C$5,IF(T180=Pomocný_list!$B$6,AF180*Pomocný_list!$C$6,IF(T180=Pomocný_list!$B$7,AF180*Pomocný_list!$C$7,IF(T180=Pomocný_list!$B$8,AF180*Pomocný_list!$C$8))))))),"Chybné údaje")</f>
        <v>0</v>
      </c>
      <c r="AQ180" s="56">
        <f si="13" t="shared"/>
        <v>0</v>
      </c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</row>
    <row r="181" spans="15:73" x14ac:dyDescent="0.3">
      <c r="O181" s="25"/>
      <c r="P181" s="25"/>
      <c r="Q181" s="25"/>
      <c r="R181" s="25"/>
      <c r="S181" s="25"/>
      <c r="T181" s="25"/>
      <c r="U181" s="25"/>
      <c r="V181" s="28"/>
      <c r="W181" s="38"/>
      <c r="X181" s="38"/>
      <c r="Y181" s="54">
        <f>IF(T181=Pomocný_list!$B$4,((W181/0.75)+X181),(W181)+X181*0.75)</f>
        <v>0</v>
      </c>
      <c r="Z181" s="38"/>
      <c r="AA181" s="26"/>
      <c r="AB181" s="29"/>
      <c r="AC181" s="29"/>
      <c r="AD181" s="52" t="str">
        <f si="11" t="shared"/>
        <v>Splněna</v>
      </c>
      <c r="AE181" s="53">
        <f si="10" t="shared"/>
        <v>0</v>
      </c>
      <c r="AF181" s="53">
        <f si="12" t="shared"/>
        <v>0</v>
      </c>
      <c r="AG181" s="30"/>
      <c r="AH181" s="30"/>
      <c r="AI181" s="30"/>
      <c r="AJ181" s="30"/>
      <c r="AK181" s="30"/>
      <c r="AL181" s="30"/>
      <c r="AM181" s="30"/>
      <c r="AN181" s="30"/>
      <c r="AO181" s="30"/>
      <c r="AP181" s="56" t="b">
        <f>IFERROR(IF(T181=Pomocný_list!$B$2,AF181*Pomocný_list!$C$2,IF(T181=Pomocný_list!$B$3,AF181*Pomocný_list!$C$3,IF(T181=Pomocný_list!$B$4,AF181*Pomocný_list!$C$4,IF(T181=Pomocný_list!$B$5,AF181*Pomocný_list!$C$5,IF(T181=Pomocný_list!$B$6,AF181*Pomocný_list!$C$6,IF(T181=Pomocný_list!$B$7,AF181*Pomocný_list!$C$7,IF(T181=Pomocný_list!$B$8,AF181*Pomocný_list!$C$8))))))),"Chybné údaje")</f>
        <v>0</v>
      </c>
      <c r="AQ181" s="56">
        <f si="13" t="shared"/>
        <v>0</v>
      </c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</row>
    <row r="182" spans="15:73" x14ac:dyDescent="0.3">
      <c r="O182" s="25"/>
      <c r="P182" s="25"/>
      <c r="Q182" s="25"/>
      <c r="R182" s="25"/>
      <c r="S182" s="25"/>
      <c r="T182" s="25"/>
      <c r="U182" s="25"/>
      <c r="V182" s="28"/>
      <c r="W182" s="38"/>
      <c r="X182" s="38"/>
      <c r="Y182" s="54">
        <f>IF(T182=Pomocný_list!$B$4,((W182/0.75)+X182),(W182)+X182*0.75)</f>
        <v>0</v>
      </c>
      <c r="Z182" s="38"/>
      <c r="AA182" s="26"/>
      <c r="AB182" s="29"/>
      <c r="AC182" s="29"/>
      <c r="AD182" s="52" t="str">
        <f si="11" t="shared"/>
        <v>Splněna</v>
      </c>
      <c r="AE182" s="53">
        <f si="10" t="shared"/>
        <v>0</v>
      </c>
      <c r="AF182" s="53">
        <f si="12" t="shared"/>
        <v>0</v>
      </c>
      <c r="AG182" s="30"/>
      <c r="AH182" s="30"/>
      <c r="AI182" s="30"/>
      <c r="AJ182" s="30"/>
      <c r="AK182" s="30"/>
      <c r="AL182" s="30"/>
      <c r="AM182" s="30"/>
      <c r="AN182" s="30"/>
      <c r="AO182" s="30"/>
      <c r="AP182" s="56" t="b">
        <f>IFERROR(IF(T182=Pomocný_list!$B$2,AF182*Pomocný_list!$C$2,IF(T182=Pomocný_list!$B$3,AF182*Pomocný_list!$C$3,IF(T182=Pomocný_list!$B$4,AF182*Pomocný_list!$C$4,IF(T182=Pomocný_list!$B$5,AF182*Pomocný_list!$C$5,IF(T182=Pomocný_list!$B$6,AF182*Pomocný_list!$C$6,IF(T182=Pomocný_list!$B$7,AF182*Pomocný_list!$C$7,IF(T182=Pomocný_list!$B$8,AF182*Pomocný_list!$C$8))))))),"Chybné údaje")</f>
        <v>0</v>
      </c>
      <c r="AQ182" s="56">
        <f si="13" t="shared"/>
        <v>0</v>
      </c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</row>
    <row r="183" spans="15:73" x14ac:dyDescent="0.3">
      <c r="O183" s="25"/>
      <c r="P183" s="25"/>
      <c r="Q183" s="25"/>
      <c r="R183" s="25"/>
      <c r="S183" s="25"/>
      <c r="T183" s="25"/>
      <c r="U183" s="25"/>
      <c r="V183" s="28"/>
      <c r="W183" s="38"/>
      <c r="X183" s="38"/>
      <c r="Y183" s="54">
        <f>IF(T183=Pomocný_list!$B$4,((W183/0.75)+X183),(W183)+X183*0.75)</f>
        <v>0</v>
      </c>
      <c r="Z183" s="38"/>
      <c r="AA183" s="26"/>
      <c r="AB183" s="29"/>
      <c r="AC183" s="29"/>
      <c r="AD183" s="52" t="str">
        <f si="11" t="shared"/>
        <v>Splněna</v>
      </c>
      <c r="AE183" s="53">
        <f si="10" t="shared"/>
        <v>0</v>
      </c>
      <c r="AF183" s="53">
        <f si="12" t="shared"/>
        <v>0</v>
      </c>
      <c r="AG183" s="30"/>
      <c r="AH183" s="30"/>
      <c r="AI183" s="30"/>
      <c r="AJ183" s="30"/>
      <c r="AK183" s="30"/>
      <c r="AL183" s="30"/>
      <c r="AM183" s="30"/>
      <c r="AN183" s="30"/>
      <c r="AO183" s="30"/>
      <c r="AP183" s="56" t="b">
        <f>IFERROR(IF(T183=Pomocný_list!$B$2,AF183*Pomocný_list!$C$2,IF(T183=Pomocný_list!$B$3,AF183*Pomocný_list!$C$3,IF(T183=Pomocný_list!$B$4,AF183*Pomocný_list!$C$4,IF(T183=Pomocný_list!$B$5,AF183*Pomocný_list!$C$5,IF(T183=Pomocný_list!$B$6,AF183*Pomocný_list!$C$6,IF(T183=Pomocný_list!$B$7,AF183*Pomocný_list!$C$7,IF(T183=Pomocný_list!$B$8,AF183*Pomocný_list!$C$8))))))),"Chybné údaje")</f>
        <v>0</v>
      </c>
      <c r="AQ183" s="56">
        <f si="13" t="shared"/>
        <v>0</v>
      </c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</row>
    <row r="184" spans="15:73" x14ac:dyDescent="0.3">
      <c r="O184" s="25"/>
      <c r="P184" s="25"/>
      <c r="Q184" s="25"/>
      <c r="R184" s="25"/>
      <c r="S184" s="25"/>
      <c r="T184" s="25"/>
      <c r="U184" s="25"/>
      <c r="V184" s="28"/>
      <c r="W184" s="38"/>
      <c r="X184" s="38"/>
      <c r="Y184" s="54">
        <f>IF(T184=Pomocný_list!$B$4,((W184/0.75)+X184),(W184)+X184*0.75)</f>
        <v>0</v>
      </c>
      <c r="Z184" s="38"/>
      <c r="AA184" s="26"/>
      <c r="AB184" s="29"/>
      <c r="AC184" s="29"/>
      <c r="AD184" s="52" t="str">
        <f si="11" t="shared"/>
        <v>Splněna</v>
      </c>
      <c r="AE184" s="53">
        <f si="10" t="shared"/>
        <v>0</v>
      </c>
      <c r="AF184" s="53">
        <f si="12" t="shared"/>
        <v>0</v>
      </c>
      <c r="AG184" s="30"/>
      <c r="AH184" s="30"/>
      <c r="AI184" s="30"/>
      <c r="AJ184" s="30"/>
      <c r="AK184" s="30"/>
      <c r="AL184" s="30"/>
      <c r="AM184" s="30"/>
      <c r="AN184" s="30"/>
      <c r="AO184" s="30"/>
      <c r="AP184" s="56" t="b">
        <f>IFERROR(IF(T184=Pomocný_list!$B$2,AF184*Pomocný_list!$C$2,IF(T184=Pomocný_list!$B$3,AF184*Pomocný_list!$C$3,IF(T184=Pomocný_list!$B$4,AF184*Pomocný_list!$C$4,IF(T184=Pomocný_list!$B$5,AF184*Pomocný_list!$C$5,IF(T184=Pomocný_list!$B$6,AF184*Pomocný_list!$C$6,IF(T184=Pomocný_list!$B$7,AF184*Pomocný_list!$C$7,IF(T184=Pomocný_list!$B$8,AF184*Pomocný_list!$C$8))))))),"Chybné údaje")</f>
        <v>0</v>
      </c>
      <c r="AQ184" s="56">
        <f si="13" t="shared"/>
        <v>0</v>
      </c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</row>
    <row r="185" spans="15:73" x14ac:dyDescent="0.3">
      <c r="O185" s="25"/>
      <c r="P185" s="25"/>
      <c r="Q185" s="25"/>
      <c r="R185" s="25"/>
      <c r="S185" s="25"/>
      <c r="T185" s="25"/>
      <c r="U185" s="25"/>
      <c r="V185" s="28"/>
      <c r="W185" s="38"/>
      <c r="X185" s="38"/>
      <c r="Y185" s="54">
        <f>IF(T185=Pomocný_list!$B$4,((W185/0.75)+X185),(W185)+X185*0.75)</f>
        <v>0</v>
      </c>
      <c r="Z185" s="38"/>
      <c r="AA185" s="26"/>
      <c r="AB185" s="29"/>
      <c r="AC185" s="29"/>
      <c r="AD185" s="52" t="str">
        <f si="11" t="shared"/>
        <v>Splněna</v>
      </c>
      <c r="AE185" s="53">
        <f si="10" t="shared"/>
        <v>0</v>
      </c>
      <c r="AF185" s="53">
        <f si="12" t="shared"/>
        <v>0</v>
      </c>
      <c r="AG185" s="30"/>
      <c r="AH185" s="30"/>
      <c r="AI185" s="30"/>
      <c r="AJ185" s="30"/>
      <c r="AK185" s="30"/>
      <c r="AL185" s="30"/>
      <c r="AM185" s="30"/>
      <c r="AN185" s="30"/>
      <c r="AO185" s="30"/>
      <c r="AP185" s="56" t="b">
        <f>IFERROR(IF(T185=Pomocný_list!$B$2,AF185*Pomocný_list!$C$2,IF(T185=Pomocný_list!$B$3,AF185*Pomocný_list!$C$3,IF(T185=Pomocný_list!$B$4,AF185*Pomocný_list!$C$4,IF(T185=Pomocný_list!$B$5,AF185*Pomocný_list!$C$5,IF(T185=Pomocný_list!$B$6,AF185*Pomocný_list!$C$6,IF(T185=Pomocný_list!$B$7,AF185*Pomocný_list!$C$7,IF(T185=Pomocný_list!$B$8,AF185*Pomocný_list!$C$8))))))),"Chybné údaje")</f>
        <v>0</v>
      </c>
      <c r="AQ185" s="56">
        <f si="13" t="shared"/>
        <v>0</v>
      </c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</row>
    <row r="186" spans="15:73" x14ac:dyDescent="0.3">
      <c r="O186" s="25"/>
      <c r="P186" s="25"/>
      <c r="Q186" s="25"/>
      <c r="R186" s="25"/>
      <c r="S186" s="25"/>
      <c r="T186" s="25"/>
      <c r="U186" s="25"/>
      <c r="V186" s="28"/>
      <c r="W186" s="38"/>
      <c r="X186" s="38"/>
      <c r="Y186" s="54">
        <f>IF(T186=Pomocný_list!$B$4,((W186/0.75)+X186),(W186)+X186*0.75)</f>
        <v>0</v>
      </c>
      <c r="Z186" s="38"/>
      <c r="AA186" s="26"/>
      <c r="AB186" s="29"/>
      <c r="AC186" s="29"/>
      <c r="AD186" s="52" t="str">
        <f si="11" t="shared"/>
        <v>Splněna</v>
      </c>
      <c r="AE186" s="53">
        <f si="10" t="shared"/>
        <v>0</v>
      </c>
      <c r="AF186" s="53">
        <f si="12" t="shared"/>
        <v>0</v>
      </c>
      <c r="AG186" s="30"/>
      <c r="AH186" s="30"/>
      <c r="AI186" s="30"/>
      <c r="AJ186" s="30"/>
      <c r="AK186" s="30"/>
      <c r="AL186" s="30"/>
      <c r="AM186" s="30"/>
      <c r="AN186" s="30"/>
      <c r="AO186" s="30"/>
      <c r="AP186" s="56" t="b">
        <f>IFERROR(IF(T186=Pomocný_list!$B$2,AF186*Pomocný_list!$C$2,IF(T186=Pomocný_list!$B$3,AF186*Pomocný_list!$C$3,IF(T186=Pomocný_list!$B$4,AF186*Pomocný_list!$C$4,IF(T186=Pomocný_list!$B$5,AF186*Pomocný_list!$C$5,IF(T186=Pomocný_list!$B$6,AF186*Pomocný_list!$C$6,IF(T186=Pomocný_list!$B$7,AF186*Pomocný_list!$C$7,IF(T186=Pomocný_list!$B$8,AF186*Pomocný_list!$C$8))))))),"Chybné údaje")</f>
        <v>0</v>
      </c>
      <c r="AQ186" s="56">
        <f si="13" t="shared"/>
        <v>0</v>
      </c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</row>
    <row r="187" spans="15:73" x14ac:dyDescent="0.3">
      <c r="O187" s="25"/>
      <c r="P187" s="25"/>
      <c r="Q187" s="25"/>
      <c r="R187" s="25"/>
      <c r="S187" s="25"/>
      <c r="T187" s="25"/>
      <c r="U187" s="25"/>
      <c r="V187" s="28"/>
      <c r="W187" s="38"/>
      <c r="X187" s="38"/>
      <c r="Y187" s="54">
        <f>IF(T187=Pomocný_list!$B$4,((W187/0.75)+X187),(W187)+X187*0.75)</f>
        <v>0</v>
      </c>
      <c r="Z187" s="38"/>
      <c r="AA187" s="26"/>
      <c r="AB187" s="29"/>
      <c r="AC187" s="29"/>
      <c r="AD187" s="52" t="str">
        <f si="11" t="shared"/>
        <v>Splněna</v>
      </c>
      <c r="AE187" s="53">
        <f si="10" t="shared"/>
        <v>0</v>
      </c>
      <c r="AF187" s="53">
        <f si="12" t="shared"/>
        <v>0</v>
      </c>
      <c r="AG187" s="30"/>
      <c r="AH187" s="30"/>
      <c r="AI187" s="30"/>
      <c r="AJ187" s="30"/>
      <c r="AK187" s="30"/>
      <c r="AL187" s="30"/>
      <c r="AM187" s="30"/>
      <c r="AN187" s="30"/>
      <c r="AO187" s="30"/>
      <c r="AP187" s="56" t="b">
        <f>IFERROR(IF(T187=Pomocný_list!$B$2,AF187*Pomocný_list!$C$2,IF(T187=Pomocný_list!$B$3,AF187*Pomocný_list!$C$3,IF(T187=Pomocný_list!$B$4,AF187*Pomocný_list!$C$4,IF(T187=Pomocný_list!$B$5,AF187*Pomocný_list!$C$5,IF(T187=Pomocný_list!$B$6,AF187*Pomocný_list!$C$6,IF(T187=Pomocný_list!$B$7,AF187*Pomocný_list!$C$7,IF(T187=Pomocný_list!$B$8,AF187*Pomocný_list!$C$8))))))),"Chybné údaje")</f>
        <v>0</v>
      </c>
      <c r="AQ187" s="56">
        <f si="13" t="shared"/>
        <v>0</v>
      </c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</row>
    <row r="188" spans="15:73" x14ac:dyDescent="0.3">
      <c r="O188" s="25"/>
      <c r="P188" s="25"/>
      <c r="Q188" s="25"/>
      <c r="R188" s="25"/>
      <c r="S188" s="25"/>
      <c r="T188" s="25"/>
      <c r="U188" s="25"/>
      <c r="V188" s="28"/>
      <c r="W188" s="38"/>
      <c r="X188" s="38"/>
      <c r="Y188" s="54">
        <f>IF(T188=Pomocný_list!$B$4,((W188/0.75)+X188),(W188)+X188*0.75)</f>
        <v>0</v>
      </c>
      <c r="Z188" s="38"/>
      <c r="AA188" s="26"/>
      <c r="AB188" s="29"/>
      <c r="AC188" s="29"/>
      <c r="AD188" s="52" t="str">
        <f si="11" t="shared"/>
        <v>Splněna</v>
      </c>
      <c r="AE188" s="53">
        <f si="10" t="shared"/>
        <v>0</v>
      </c>
      <c r="AF188" s="53">
        <f si="12" t="shared"/>
        <v>0</v>
      </c>
      <c r="AG188" s="30"/>
      <c r="AH188" s="30"/>
      <c r="AI188" s="30"/>
      <c r="AJ188" s="30"/>
      <c r="AK188" s="30"/>
      <c r="AL188" s="30"/>
      <c r="AM188" s="30"/>
      <c r="AN188" s="30"/>
      <c r="AO188" s="30"/>
      <c r="AP188" s="56" t="b">
        <f>IFERROR(IF(T188=Pomocný_list!$B$2,AF188*Pomocný_list!$C$2,IF(T188=Pomocný_list!$B$3,AF188*Pomocný_list!$C$3,IF(T188=Pomocný_list!$B$4,AF188*Pomocný_list!$C$4,IF(T188=Pomocný_list!$B$5,AF188*Pomocný_list!$C$5,IF(T188=Pomocný_list!$B$6,AF188*Pomocný_list!$C$6,IF(T188=Pomocný_list!$B$7,AF188*Pomocný_list!$C$7,IF(T188=Pomocný_list!$B$8,AF188*Pomocný_list!$C$8))))))),"Chybné údaje")</f>
        <v>0</v>
      </c>
      <c r="AQ188" s="56">
        <f si="13" t="shared"/>
        <v>0</v>
      </c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</row>
    <row r="189" spans="15:73" x14ac:dyDescent="0.3">
      <c r="O189" s="25"/>
      <c r="P189" s="25"/>
      <c r="Q189" s="25"/>
      <c r="R189" s="25"/>
      <c r="S189" s="25"/>
      <c r="T189" s="25"/>
      <c r="U189" s="25"/>
      <c r="V189" s="28"/>
      <c r="W189" s="38"/>
      <c r="X189" s="38"/>
      <c r="Y189" s="54">
        <f>IF(T189=Pomocný_list!$B$4,((W189/0.75)+X189),(W189)+X189*0.75)</f>
        <v>0</v>
      </c>
      <c r="Z189" s="38"/>
      <c r="AA189" s="26"/>
      <c r="AB189" s="29"/>
      <c r="AC189" s="29"/>
      <c r="AD189" s="52" t="str">
        <f si="11" t="shared"/>
        <v>Splněna</v>
      </c>
      <c r="AE189" s="53">
        <f si="10" t="shared"/>
        <v>0</v>
      </c>
      <c r="AF189" s="53">
        <f si="12" t="shared"/>
        <v>0</v>
      </c>
      <c r="AG189" s="30"/>
      <c r="AH189" s="30"/>
      <c r="AI189" s="30"/>
      <c r="AJ189" s="30"/>
      <c r="AK189" s="30"/>
      <c r="AL189" s="30"/>
      <c r="AM189" s="30"/>
      <c r="AN189" s="30"/>
      <c r="AO189" s="30"/>
      <c r="AP189" s="56" t="b">
        <f>IFERROR(IF(T189=Pomocný_list!$B$2,AF189*Pomocný_list!$C$2,IF(T189=Pomocný_list!$B$3,AF189*Pomocný_list!$C$3,IF(T189=Pomocný_list!$B$4,AF189*Pomocný_list!$C$4,IF(T189=Pomocný_list!$B$5,AF189*Pomocný_list!$C$5,IF(T189=Pomocný_list!$B$6,AF189*Pomocný_list!$C$6,IF(T189=Pomocný_list!$B$7,AF189*Pomocný_list!$C$7,IF(T189=Pomocný_list!$B$8,AF189*Pomocný_list!$C$8))))))),"Chybné údaje")</f>
        <v>0</v>
      </c>
      <c r="AQ189" s="56">
        <f si="13" t="shared"/>
        <v>0</v>
      </c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</row>
    <row r="190" spans="15:73" x14ac:dyDescent="0.3">
      <c r="O190" s="25"/>
      <c r="P190" s="25"/>
      <c r="Q190" s="25"/>
      <c r="R190" s="25"/>
      <c r="S190" s="25"/>
      <c r="T190" s="25"/>
      <c r="U190" s="25"/>
      <c r="V190" s="28"/>
      <c r="W190" s="38"/>
      <c r="X190" s="38"/>
      <c r="Y190" s="54">
        <f>IF(T190=Pomocný_list!$B$4,((W190/0.75)+X190),(W190)+X190*0.75)</f>
        <v>0</v>
      </c>
      <c r="Z190" s="38"/>
      <c r="AA190" s="26"/>
      <c r="AB190" s="29"/>
      <c r="AC190" s="29"/>
      <c r="AD190" s="52" t="str">
        <f si="11" t="shared"/>
        <v>Splněna</v>
      </c>
      <c r="AE190" s="53">
        <f si="10" t="shared"/>
        <v>0</v>
      </c>
      <c r="AF190" s="53">
        <f si="12" t="shared"/>
        <v>0</v>
      </c>
      <c r="AG190" s="30"/>
      <c r="AH190" s="30"/>
      <c r="AI190" s="30"/>
      <c r="AJ190" s="30"/>
      <c r="AK190" s="30"/>
      <c r="AL190" s="30"/>
      <c r="AM190" s="30"/>
      <c r="AN190" s="30"/>
      <c r="AO190" s="30"/>
      <c r="AP190" s="56" t="b">
        <f>IFERROR(IF(T190=Pomocný_list!$B$2,AF190*Pomocný_list!$C$2,IF(T190=Pomocný_list!$B$3,AF190*Pomocný_list!$C$3,IF(T190=Pomocný_list!$B$4,AF190*Pomocný_list!$C$4,IF(T190=Pomocný_list!$B$5,AF190*Pomocný_list!$C$5,IF(T190=Pomocný_list!$B$6,AF190*Pomocný_list!$C$6,IF(T190=Pomocný_list!$B$7,AF190*Pomocný_list!$C$7,IF(T190=Pomocný_list!$B$8,AF190*Pomocný_list!$C$8))))))),"Chybné údaje")</f>
        <v>0</v>
      </c>
      <c r="AQ190" s="56">
        <f si="13" t="shared"/>
        <v>0</v>
      </c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</row>
    <row r="191" spans="15:73" x14ac:dyDescent="0.3">
      <c r="O191" s="25"/>
      <c r="P191" s="25"/>
      <c r="Q191" s="25"/>
      <c r="R191" s="25"/>
      <c r="S191" s="25"/>
      <c r="T191" s="25"/>
      <c r="U191" s="25"/>
      <c r="V191" s="28"/>
      <c r="W191" s="38"/>
      <c r="X191" s="38"/>
      <c r="Y191" s="54">
        <f>IF(T191=Pomocný_list!$B$4,((W191/0.75)+X191),(W191)+X191*0.75)</f>
        <v>0</v>
      </c>
      <c r="Z191" s="38"/>
      <c r="AA191" s="26"/>
      <c r="AB191" s="29"/>
      <c r="AC191" s="29"/>
      <c r="AD191" s="52" t="str">
        <f si="11" t="shared"/>
        <v>Splněna</v>
      </c>
      <c r="AE191" s="53">
        <f si="10" t="shared"/>
        <v>0</v>
      </c>
      <c r="AF191" s="53">
        <f si="12" t="shared"/>
        <v>0</v>
      </c>
      <c r="AG191" s="30"/>
      <c r="AH191" s="30"/>
      <c r="AI191" s="30"/>
      <c r="AJ191" s="30"/>
      <c r="AK191" s="30"/>
      <c r="AL191" s="30"/>
      <c r="AM191" s="30"/>
      <c r="AN191" s="30"/>
      <c r="AO191" s="30"/>
      <c r="AP191" s="56" t="b">
        <f>IFERROR(IF(T191=Pomocný_list!$B$2,AF191*Pomocný_list!$C$2,IF(T191=Pomocný_list!$B$3,AF191*Pomocný_list!$C$3,IF(T191=Pomocný_list!$B$4,AF191*Pomocný_list!$C$4,IF(T191=Pomocný_list!$B$5,AF191*Pomocný_list!$C$5,IF(T191=Pomocný_list!$B$6,AF191*Pomocný_list!$C$6,IF(T191=Pomocný_list!$B$7,AF191*Pomocný_list!$C$7,IF(T191=Pomocný_list!$B$8,AF191*Pomocný_list!$C$8))))))),"Chybné údaje")</f>
        <v>0</v>
      </c>
      <c r="AQ191" s="56">
        <f si="13" t="shared"/>
        <v>0</v>
      </c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</row>
    <row r="192" spans="15:73" x14ac:dyDescent="0.3">
      <c r="O192" s="25"/>
      <c r="P192" s="25"/>
      <c r="Q192" s="25"/>
      <c r="R192" s="25"/>
      <c r="S192" s="25"/>
      <c r="T192" s="25"/>
      <c r="U192" s="25"/>
      <c r="V192" s="28"/>
      <c r="W192" s="38"/>
      <c r="X192" s="38"/>
      <c r="Y192" s="54">
        <f>IF(T192=Pomocný_list!$B$4,((W192/0.75)+X192),(W192)+X192*0.75)</f>
        <v>0</v>
      </c>
      <c r="Z192" s="38"/>
      <c r="AA192" s="26"/>
      <c r="AB192" s="29"/>
      <c r="AC192" s="29"/>
      <c r="AD192" s="52" t="str">
        <f si="11" t="shared"/>
        <v>Splněna</v>
      </c>
      <c r="AE192" s="53">
        <f si="10" t="shared"/>
        <v>0</v>
      </c>
      <c r="AF192" s="53">
        <f si="12" t="shared"/>
        <v>0</v>
      </c>
      <c r="AG192" s="30"/>
      <c r="AH192" s="30"/>
      <c r="AI192" s="30"/>
      <c r="AJ192" s="30"/>
      <c r="AK192" s="30"/>
      <c r="AL192" s="30"/>
      <c r="AM192" s="30"/>
      <c r="AN192" s="30"/>
      <c r="AO192" s="30"/>
      <c r="AP192" s="56" t="b">
        <f>IFERROR(IF(T192=Pomocný_list!$B$2,AF192*Pomocný_list!$C$2,IF(T192=Pomocný_list!$B$3,AF192*Pomocný_list!$C$3,IF(T192=Pomocný_list!$B$4,AF192*Pomocný_list!$C$4,IF(T192=Pomocný_list!$B$5,AF192*Pomocný_list!$C$5,IF(T192=Pomocný_list!$B$6,AF192*Pomocný_list!$C$6,IF(T192=Pomocný_list!$B$7,AF192*Pomocný_list!$C$7,IF(T192=Pomocný_list!$B$8,AF192*Pomocný_list!$C$8))))))),"Chybné údaje")</f>
        <v>0</v>
      </c>
      <c r="AQ192" s="56">
        <f si="13" t="shared"/>
        <v>0</v>
      </c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</row>
    <row r="193" spans="15:73" x14ac:dyDescent="0.3">
      <c r="O193" s="25"/>
      <c r="P193" s="25"/>
      <c r="Q193" s="25"/>
      <c r="R193" s="25"/>
      <c r="S193" s="25"/>
      <c r="T193" s="25"/>
      <c r="U193" s="25"/>
      <c r="V193" s="28"/>
      <c r="W193" s="38"/>
      <c r="X193" s="38"/>
      <c r="Y193" s="54">
        <f>IF(T193=Pomocný_list!$B$4,((W193/0.75)+X193),(W193)+X193*0.75)</f>
        <v>0</v>
      </c>
      <c r="Z193" s="38"/>
      <c r="AA193" s="26"/>
      <c r="AB193" s="29"/>
      <c r="AC193" s="29"/>
      <c r="AD193" s="52" t="str">
        <f si="11" t="shared"/>
        <v>Splněna</v>
      </c>
      <c r="AE193" s="53">
        <f si="10" t="shared"/>
        <v>0</v>
      </c>
      <c r="AF193" s="53">
        <f si="12" t="shared"/>
        <v>0</v>
      </c>
      <c r="AG193" s="30"/>
      <c r="AH193" s="30"/>
      <c r="AI193" s="30"/>
      <c r="AJ193" s="30"/>
      <c r="AK193" s="30"/>
      <c r="AL193" s="30"/>
      <c r="AM193" s="30"/>
      <c r="AN193" s="30"/>
      <c r="AO193" s="30"/>
      <c r="AP193" s="56" t="b">
        <f>IFERROR(IF(T193=Pomocný_list!$B$2,AF193*Pomocný_list!$C$2,IF(T193=Pomocný_list!$B$3,AF193*Pomocný_list!$C$3,IF(T193=Pomocný_list!$B$4,AF193*Pomocný_list!$C$4,IF(T193=Pomocný_list!$B$5,AF193*Pomocný_list!$C$5,IF(T193=Pomocný_list!$B$6,AF193*Pomocný_list!$C$6,IF(T193=Pomocný_list!$B$7,AF193*Pomocný_list!$C$7,IF(T193=Pomocný_list!$B$8,AF193*Pomocný_list!$C$8))))))),"Chybné údaje")</f>
        <v>0</v>
      </c>
      <c r="AQ193" s="56">
        <f si="13" t="shared"/>
        <v>0</v>
      </c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</row>
    <row r="194" spans="15:73" x14ac:dyDescent="0.3">
      <c r="O194" s="25"/>
      <c r="P194" s="25"/>
      <c r="Q194" s="25"/>
      <c r="R194" s="25"/>
      <c r="S194" s="25"/>
      <c r="T194" s="25"/>
      <c r="U194" s="25"/>
      <c r="V194" s="28"/>
      <c r="W194" s="38"/>
      <c r="X194" s="38"/>
      <c r="Y194" s="54">
        <f>IF(T194=Pomocný_list!$B$4,((W194/0.75)+X194),(W194)+X194*0.75)</f>
        <v>0</v>
      </c>
      <c r="Z194" s="38"/>
      <c r="AA194" s="26"/>
      <c r="AB194" s="29"/>
      <c r="AC194" s="29"/>
      <c r="AD194" s="52" t="str">
        <f si="11" t="shared"/>
        <v>Splněna</v>
      </c>
      <c r="AE194" s="53">
        <f si="10" t="shared"/>
        <v>0</v>
      </c>
      <c r="AF194" s="53">
        <f si="12" t="shared"/>
        <v>0</v>
      </c>
      <c r="AG194" s="30"/>
      <c r="AH194" s="30"/>
      <c r="AI194" s="30"/>
      <c r="AJ194" s="30"/>
      <c r="AK194" s="30"/>
      <c r="AL194" s="30"/>
      <c r="AM194" s="30"/>
      <c r="AN194" s="30"/>
      <c r="AO194" s="30"/>
      <c r="AP194" s="56" t="b">
        <f>IFERROR(IF(T194=Pomocný_list!$B$2,AF194*Pomocný_list!$C$2,IF(T194=Pomocný_list!$B$3,AF194*Pomocný_list!$C$3,IF(T194=Pomocný_list!$B$4,AF194*Pomocný_list!$C$4,IF(T194=Pomocný_list!$B$5,AF194*Pomocný_list!$C$5,IF(T194=Pomocný_list!$B$6,AF194*Pomocný_list!$C$6,IF(T194=Pomocný_list!$B$7,AF194*Pomocný_list!$C$7,IF(T194=Pomocný_list!$B$8,AF194*Pomocný_list!$C$8))))))),"Chybné údaje")</f>
        <v>0</v>
      </c>
      <c r="AQ194" s="56">
        <f si="13" t="shared"/>
        <v>0</v>
      </c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</row>
    <row r="195" spans="15:73" x14ac:dyDescent="0.3">
      <c r="O195" s="25"/>
      <c r="P195" s="25"/>
      <c r="Q195" s="25"/>
      <c r="R195" s="25"/>
      <c r="S195" s="25"/>
      <c r="T195" s="25"/>
      <c r="U195" s="25"/>
      <c r="V195" s="28"/>
      <c r="W195" s="38"/>
      <c r="X195" s="38"/>
      <c r="Y195" s="54">
        <f>IF(T195=Pomocný_list!$B$4,((W195/0.75)+X195),(W195)+X195*0.75)</f>
        <v>0</v>
      </c>
      <c r="Z195" s="38"/>
      <c r="AA195" s="26"/>
      <c r="AB195" s="29"/>
      <c r="AC195" s="29"/>
      <c r="AD195" s="52" t="str">
        <f si="11" t="shared"/>
        <v>Splněna</v>
      </c>
      <c r="AE195" s="53">
        <f si="10" t="shared"/>
        <v>0</v>
      </c>
      <c r="AF195" s="53">
        <f si="12" t="shared"/>
        <v>0</v>
      </c>
      <c r="AG195" s="30"/>
      <c r="AH195" s="30"/>
      <c r="AI195" s="30"/>
      <c r="AJ195" s="30"/>
      <c r="AK195" s="30"/>
      <c r="AL195" s="30"/>
      <c r="AM195" s="30"/>
      <c r="AN195" s="30"/>
      <c r="AO195" s="30"/>
      <c r="AP195" s="56" t="b">
        <f>IFERROR(IF(T195=Pomocný_list!$B$2,AF195*Pomocný_list!$C$2,IF(T195=Pomocný_list!$B$3,AF195*Pomocný_list!$C$3,IF(T195=Pomocný_list!$B$4,AF195*Pomocný_list!$C$4,IF(T195=Pomocný_list!$B$5,AF195*Pomocný_list!$C$5,IF(T195=Pomocný_list!$B$6,AF195*Pomocný_list!$C$6,IF(T195=Pomocný_list!$B$7,AF195*Pomocný_list!$C$7,IF(T195=Pomocný_list!$B$8,AF195*Pomocný_list!$C$8))))))),"Chybné údaje")</f>
        <v>0</v>
      </c>
      <c r="AQ195" s="56">
        <f si="13" t="shared"/>
        <v>0</v>
      </c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</row>
    <row r="196" spans="15:73" x14ac:dyDescent="0.3">
      <c r="O196" s="25"/>
      <c r="P196" s="25"/>
      <c r="Q196" s="25"/>
      <c r="R196" s="25"/>
      <c r="S196" s="25"/>
      <c r="T196" s="25"/>
      <c r="U196" s="25"/>
      <c r="V196" s="28"/>
      <c r="W196" s="38"/>
      <c r="X196" s="38"/>
      <c r="Y196" s="54">
        <f>IF(T196=Pomocný_list!$B$4,((W196/0.75)+X196),(W196)+X196*0.75)</f>
        <v>0</v>
      </c>
      <c r="Z196" s="38"/>
      <c r="AA196" s="26"/>
      <c r="AB196" s="29"/>
      <c r="AC196" s="29"/>
      <c r="AD196" s="52" t="str">
        <f si="11" t="shared"/>
        <v>Splněna</v>
      </c>
      <c r="AE196" s="53">
        <f si="10" t="shared"/>
        <v>0</v>
      </c>
      <c r="AF196" s="53">
        <f si="12" t="shared"/>
        <v>0</v>
      </c>
      <c r="AG196" s="30"/>
      <c r="AH196" s="30"/>
      <c r="AI196" s="30"/>
      <c r="AJ196" s="30"/>
      <c r="AK196" s="30"/>
      <c r="AL196" s="30"/>
      <c r="AM196" s="30"/>
      <c r="AN196" s="30"/>
      <c r="AO196" s="30"/>
      <c r="AP196" s="56" t="b">
        <f>IFERROR(IF(T196=Pomocný_list!$B$2,AF196*Pomocný_list!$C$2,IF(T196=Pomocný_list!$B$3,AF196*Pomocný_list!$C$3,IF(T196=Pomocný_list!$B$4,AF196*Pomocný_list!$C$4,IF(T196=Pomocný_list!$B$5,AF196*Pomocný_list!$C$5,IF(T196=Pomocný_list!$B$6,AF196*Pomocný_list!$C$6,IF(T196=Pomocný_list!$B$7,AF196*Pomocný_list!$C$7,IF(T196=Pomocný_list!$B$8,AF196*Pomocný_list!$C$8))))))),"Chybné údaje")</f>
        <v>0</v>
      </c>
      <c r="AQ196" s="56">
        <f si="13" t="shared"/>
        <v>0</v>
      </c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</row>
    <row r="197" spans="15:73" x14ac:dyDescent="0.3">
      <c r="O197" s="25"/>
      <c r="P197" s="25"/>
      <c r="Q197" s="25"/>
      <c r="R197" s="25"/>
      <c r="S197" s="25"/>
      <c r="T197" s="25"/>
      <c r="U197" s="25"/>
      <c r="V197" s="28"/>
      <c r="W197" s="38"/>
      <c r="X197" s="38"/>
      <c r="Y197" s="54">
        <f>IF(T197=Pomocný_list!$B$4,((W197/0.75)+X197),(W197)+X197*0.75)</f>
        <v>0</v>
      </c>
      <c r="Z197" s="38"/>
      <c r="AA197" s="26"/>
      <c r="AB197" s="29"/>
      <c r="AC197" s="29"/>
      <c r="AD197" s="52" t="str">
        <f si="11" t="shared"/>
        <v>Splněna</v>
      </c>
      <c r="AE197" s="53">
        <f si="10" t="shared"/>
        <v>0</v>
      </c>
      <c r="AF197" s="53">
        <f si="12" t="shared"/>
        <v>0</v>
      </c>
      <c r="AG197" s="30"/>
      <c r="AH197" s="30"/>
      <c r="AI197" s="30"/>
      <c r="AJ197" s="30"/>
      <c r="AK197" s="30"/>
      <c r="AL197" s="30"/>
      <c r="AM197" s="30"/>
      <c r="AN197" s="30"/>
      <c r="AO197" s="30"/>
      <c r="AP197" s="56" t="b">
        <f>IFERROR(IF(T197=Pomocný_list!$B$2,AF197*Pomocný_list!$C$2,IF(T197=Pomocný_list!$B$3,AF197*Pomocný_list!$C$3,IF(T197=Pomocný_list!$B$4,AF197*Pomocný_list!$C$4,IF(T197=Pomocný_list!$B$5,AF197*Pomocný_list!$C$5,IF(T197=Pomocný_list!$B$6,AF197*Pomocný_list!$C$6,IF(T197=Pomocný_list!$B$7,AF197*Pomocný_list!$C$7,IF(T197=Pomocný_list!$B$8,AF197*Pomocný_list!$C$8))))))),"Chybné údaje")</f>
        <v>0</v>
      </c>
      <c r="AQ197" s="56">
        <f si="13" t="shared"/>
        <v>0</v>
      </c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</row>
    <row r="198" spans="15:73" x14ac:dyDescent="0.3">
      <c r="O198" s="25"/>
      <c r="P198" s="25"/>
      <c r="Q198" s="25"/>
      <c r="R198" s="25"/>
      <c r="S198" s="25"/>
      <c r="T198" s="25"/>
      <c r="U198" s="25"/>
      <c r="V198" s="28"/>
      <c r="W198" s="38"/>
      <c r="X198" s="38"/>
      <c r="Y198" s="54">
        <f>IF(T198=Pomocný_list!$B$4,((W198/0.75)+X198),(W198)+X198*0.75)</f>
        <v>0</v>
      </c>
      <c r="Z198" s="38"/>
      <c r="AA198" s="26"/>
      <c r="AB198" s="29"/>
      <c r="AC198" s="29"/>
      <c r="AD198" s="52" t="str">
        <f si="11" t="shared"/>
        <v>Splněna</v>
      </c>
      <c r="AE198" s="53">
        <f si="10" t="shared"/>
        <v>0</v>
      </c>
      <c r="AF198" s="53">
        <f si="12" t="shared"/>
        <v>0</v>
      </c>
      <c r="AG198" s="30"/>
      <c r="AH198" s="30"/>
      <c r="AI198" s="30"/>
      <c r="AJ198" s="30"/>
      <c r="AK198" s="30"/>
      <c r="AL198" s="30"/>
      <c r="AM198" s="30"/>
      <c r="AN198" s="30"/>
      <c r="AO198" s="30"/>
      <c r="AP198" s="56" t="b">
        <f>IFERROR(IF(T198=Pomocný_list!$B$2,AF198*Pomocný_list!$C$2,IF(T198=Pomocný_list!$B$3,AF198*Pomocný_list!$C$3,IF(T198=Pomocný_list!$B$4,AF198*Pomocný_list!$C$4,IF(T198=Pomocný_list!$B$5,AF198*Pomocný_list!$C$5,IF(T198=Pomocný_list!$B$6,AF198*Pomocný_list!$C$6,IF(T198=Pomocný_list!$B$7,AF198*Pomocný_list!$C$7,IF(T198=Pomocný_list!$B$8,AF198*Pomocný_list!$C$8))))))),"Chybné údaje")</f>
        <v>0</v>
      </c>
      <c r="AQ198" s="56">
        <f si="13" t="shared"/>
        <v>0</v>
      </c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</row>
    <row r="199" spans="15:73" x14ac:dyDescent="0.3">
      <c r="O199" s="25"/>
      <c r="P199" s="25"/>
      <c r="Q199" s="25"/>
      <c r="R199" s="25"/>
      <c r="S199" s="25"/>
      <c r="T199" s="25"/>
      <c r="U199" s="25"/>
      <c r="V199" s="28"/>
      <c r="W199" s="38"/>
      <c r="X199" s="38"/>
      <c r="Y199" s="54">
        <f>IF(T199=Pomocný_list!$B$4,((W199/0.75)+X199),(W199)+X199*0.75)</f>
        <v>0</v>
      </c>
      <c r="Z199" s="38"/>
      <c r="AA199" s="26"/>
      <c r="AB199" s="29"/>
      <c r="AC199" s="29"/>
      <c r="AD199" s="52" t="str">
        <f si="11" t="shared"/>
        <v>Splněna</v>
      </c>
      <c r="AE199" s="53">
        <f si="10" t="shared"/>
        <v>0</v>
      </c>
      <c r="AF199" s="53">
        <f si="12" t="shared"/>
        <v>0</v>
      </c>
      <c r="AG199" s="30"/>
      <c r="AH199" s="30"/>
      <c r="AI199" s="30"/>
      <c r="AJ199" s="30"/>
      <c r="AK199" s="30"/>
      <c r="AL199" s="30"/>
      <c r="AM199" s="30"/>
      <c r="AN199" s="30"/>
      <c r="AO199" s="30"/>
      <c r="AP199" s="56" t="b">
        <f>IFERROR(IF(T199=Pomocný_list!$B$2,AF199*Pomocný_list!$C$2,IF(T199=Pomocný_list!$B$3,AF199*Pomocný_list!$C$3,IF(T199=Pomocný_list!$B$4,AF199*Pomocný_list!$C$4,IF(T199=Pomocný_list!$B$5,AF199*Pomocný_list!$C$5,IF(T199=Pomocný_list!$B$6,AF199*Pomocný_list!$C$6,IF(T199=Pomocný_list!$B$7,AF199*Pomocný_list!$C$7,IF(T199=Pomocný_list!$B$8,AF199*Pomocný_list!$C$8))))))),"Chybné údaje")</f>
        <v>0</v>
      </c>
      <c r="AQ199" s="56">
        <f si="13" t="shared"/>
        <v>0</v>
      </c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</row>
    <row r="200" spans="15:73" x14ac:dyDescent="0.3">
      <c r="O200" s="25"/>
      <c r="P200" s="25"/>
      <c r="Q200" s="25"/>
      <c r="R200" s="25"/>
      <c r="S200" s="25"/>
      <c r="T200" s="25"/>
      <c r="U200" s="25"/>
      <c r="V200" s="28"/>
      <c r="W200" s="38"/>
      <c r="X200" s="38"/>
      <c r="Y200" s="54">
        <f>IF(T200=Pomocný_list!$B$4,((W200/0.75)+X200),(W200)+X200*0.75)</f>
        <v>0</v>
      </c>
      <c r="Z200" s="38"/>
      <c r="AA200" s="26"/>
      <c r="AB200" s="29"/>
      <c r="AC200" s="29"/>
      <c r="AD200" s="52" t="str">
        <f si="11" t="shared"/>
        <v>Splněna</v>
      </c>
      <c r="AE200" s="53">
        <f si="10" t="shared"/>
        <v>0</v>
      </c>
      <c r="AF200" s="53">
        <f si="12" t="shared"/>
        <v>0</v>
      </c>
      <c r="AG200" s="30"/>
      <c r="AH200" s="30"/>
      <c r="AI200" s="30"/>
      <c r="AJ200" s="30"/>
      <c r="AK200" s="30"/>
      <c r="AL200" s="30"/>
      <c r="AM200" s="30"/>
      <c r="AN200" s="30"/>
      <c r="AO200" s="30"/>
      <c r="AP200" s="56" t="b">
        <f>IFERROR(IF(T200=Pomocný_list!$B$2,AF200*Pomocný_list!$C$2,IF(T200=Pomocný_list!$B$3,AF200*Pomocný_list!$C$3,IF(T200=Pomocný_list!$B$4,AF200*Pomocný_list!$C$4,IF(T200=Pomocný_list!$B$5,AF200*Pomocný_list!$C$5,IF(T200=Pomocný_list!$B$6,AF200*Pomocný_list!$C$6,IF(T200=Pomocný_list!$B$7,AF200*Pomocný_list!$C$7,IF(T200=Pomocný_list!$B$8,AF200*Pomocný_list!$C$8))))))),"Chybné údaje")</f>
        <v>0</v>
      </c>
      <c r="AQ200" s="56">
        <f si="13" t="shared"/>
        <v>0</v>
      </c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</row>
    <row r="201" spans="15:73" x14ac:dyDescent="0.3">
      <c r="O201" s="25"/>
      <c r="P201" s="25"/>
      <c r="Q201" s="25"/>
      <c r="R201" s="25"/>
      <c r="S201" s="25"/>
      <c r="T201" s="25"/>
      <c r="U201" s="25"/>
      <c r="V201" s="28"/>
      <c r="W201" s="38"/>
      <c r="X201" s="38"/>
      <c r="Y201" s="54">
        <f>IF(T201=Pomocný_list!$B$4,((W201/0.75)+X201),(W201)+X201*0.75)</f>
        <v>0</v>
      </c>
      <c r="Z201" s="38"/>
      <c r="AA201" s="26"/>
      <c r="AB201" s="29"/>
      <c r="AC201" s="29"/>
      <c r="AD201" s="52" t="str">
        <f si="11" t="shared"/>
        <v>Splněna</v>
      </c>
      <c r="AE201" s="53">
        <f si="10" t="shared"/>
        <v>0</v>
      </c>
      <c r="AF201" s="53">
        <f si="12" t="shared"/>
        <v>0</v>
      </c>
      <c r="AG201" s="30"/>
      <c r="AH201" s="30"/>
      <c r="AI201" s="30"/>
      <c r="AJ201" s="30"/>
      <c r="AK201" s="30"/>
      <c r="AL201" s="30"/>
      <c r="AM201" s="30"/>
      <c r="AN201" s="30"/>
      <c r="AO201" s="30"/>
      <c r="AP201" s="56" t="b">
        <f>IFERROR(IF(T201=Pomocný_list!$B$2,AF201*Pomocný_list!$C$2,IF(T201=Pomocný_list!$B$3,AF201*Pomocný_list!$C$3,IF(T201=Pomocný_list!$B$4,AF201*Pomocný_list!$C$4,IF(T201=Pomocný_list!$B$5,AF201*Pomocný_list!$C$5,IF(T201=Pomocný_list!$B$6,AF201*Pomocný_list!$C$6,IF(T201=Pomocný_list!$B$7,AF201*Pomocný_list!$C$7,IF(T201=Pomocný_list!$B$8,AF201*Pomocný_list!$C$8))))))),"Chybné údaje")</f>
        <v>0</v>
      </c>
      <c r="AQ201" s="56">
        <f si="13" t="shared"/>
        <v>0</v>
      </c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</row>
    <row r="202" spans="15:73" x14ac:dyDescent="0.3">
      <c r="O202" s="25"/>
      <c r="P202" s="25"/>
      <c r="Q202" s="25"/>
      <c r="R202" s="25"/>
      <c r="S202" s="25"/>
      <c r="T202" s="25"/>
      <c r="U202" s="25"/>
      <c r="V202" s="28"/>
      <c r="W202" s="38"/>
      <c r="X202" s="38"/>
      <c r="Y202" s="54">
        <f>IF(T202=Pomocný_list!$B$4,((W202/0.75)+X202),(W202)+X202*0.75)</f>
        <v>0</v>
      </c>
      <c r="Z202" s="38"/>
      <c r="AA202" s="26"/>
      <c r="AB202" s="29"/>
      <c r="AC202" s="29"/>
      <c r="AD202" s="52" t="str">
        <f si="11" t="shared"/>
        <v>Splněna</v>
      </c>
      <c r="AE202" s="53">
        <f si="10" t="shared"/>
        <v>0</v>
      </c>
      <c r="AF202" s="53">
        <f si="12" t="shared"/>
        <v>0</v>
      </c>
      <c r="AG202" s="30"/>
      <c r="AH202" s="30"/>
      <c r="AI202" s="30"/>
      <c r="AJ202" s="30"/>
      <c r="AK202" s="30"/>
      <c r="AL202" s="30"/>
      <c r="AM202" s="30"/>
      <c r="AN202" s="30"/>
      <c r="AO202" s="30"/>
      <c r="AP202" s="56" t="b">
        <f>IFERROR(IF(T202=Pomocný_list!$B$2,AF202*Pomocný_list!$C$2,IF(T202=Pomocný_list!$B$3,AF202*Pomocný_list!$C$3,IF(T202=Pomocný_list!$B$4,AF202*Pomocný_list!$C$4,IF(T202=Pomocný_list!$B$5,AF202*Pomocný_list!$C$5,IF(T202=Pomocný_list!$B$6,AF202*Pomocný_list!$C$6,IF(T202=Pomocný_list!$B$7,AF202*Pomocný_list!$C$7,IF(T202=Pomocný_list!$B$8,AF202*Pomocný_list!$C$8))))))),"Chybné údaje")</f>
        <v>0</v>
      </c>
      <c r="AQ202" s="56">
        <f si="13" t="shared"/>
        <v>0</v>
      </c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</row>
    <row r="203" spans="15:73" x14ac:dyDescent="0.3">
      <c r="O203" s="25"/>
      <c r="P203" s="25"/>
      <c r="Q203" s="25"/>
      <c r="R203" s="25"/>
      <c r="S203" s="25"/>
      <c r="T203" s="25"/>
      <c r="U203" s="25"/>
      <c r="V203" s="28"/>
      <c r="W203" s="38"/>
      <c r="X203" s="38"/>
      <c r="Y203" s="54">
        <f>IF(T203=Pomocný_list!$B$4,((W203/0.75)+X203),(W203)+X203*0.75)</f>
        <v>0</v>
      </c>
      <c r="Z203" s="38"/>
      <c r="AA203" s="26"/>
      <c r="AB203" s="29"/>
      <c r="AC203" s="29"/>
      <c r="AD203" s="52" t="str">
        <f si="11" t="shared"/>
        <v>Splněna</v>
      </c>
      <c r="AE203" s="53">
        <f si="10" t="shared"/>
        <v>0</v>
      </c>
      <c r="AF203" s="53">
        <f si="12" t="shared"/>
        <v>0</v>
      </c>
      <c r="AG203" s="30"/>
      <c r="AH203" s="30"/>
      <c r="AI203" s="30"/>
      <c r="AJ203" s="30"/>
      <c r="AK203" s="30"/>
      <c r="AL203" s="30"/>
      <c r="AM203" s="30"/>
      <c r="AN203" s="30"/>
      <c r="AO203" s="30"/>
      <c r="AP203" s="56" t="b">
        <f>IFERROR(IF(T203=Pomocný_list!$B$2,AF203*Pomocný_list!$C$2,IF(T203=Pomocný_list!$B$3,AF203*Pomocný_list!$C$3,IF(T203=Pomocný_list!$B$4,AF203*Pomocný_list!$C$4,IF(T203=Pomocný_list!$B$5,AF203*Pomocný_list!$C$5,IF(T203=Pomocný_list!$B$6,AF203*Pomocný_list!$C$6,IF(T203=Pomocný_list!$B$7,AF203*Pomocný_list!$C$7,IF(T203=Pomocný_list!$B$8,AF203*Pomocný_list!$C$8))))))),"Chybné údaje")</f>
        <v>0</v>
      </c>
      <c r="AQ203" s="56">
        <f si="13" t="shared"/>
        <v>0</v>
      </c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</row>
    <row r="204" spans="15:73" x14ac:dyDescent="0.3">
      <c r="O204" s="25"/>
      <c r="P204" s="25"/>
      <c r="Q204" s="25"/>
      <c r="R204" s="25"/>
      <c r="S204" s="25"/>
      <c r="T204" s="25"/>
      <c r="U204" s="25"/>
      <c r="V204" s="28"/>
      <c r="W204" s="38"/>
      <c r="X204" s="38"/>
      <c r="Y204" s="54">
        <f>IF(T204=Pomocný_list!$B$4,((W204/0.75)+X204),(W204)+X204*0.75)</f>
        <v>0</v>
      </c>
      <c r="Z204" s="38"/>
      <c r="AA204" s="26"/>
      <c r="AB204" s="29"/>
      <c r="AC204" s="29"/>
      <c r="AD204" s="52" t="str">
        <f si="11" t="shared"/>
        <v>Splněna</v>
      </c>
      <c r="AE204" s="53">
        <f si="10" t="shared"/>
        <v>0</v>
      </c>
      <c r="AF204" s="53">
        <f si="12" t="shared"/>
        <v>0</v>
      </c>
      <c r="AG204" s="30"/>
      <c r="AH204" s="30"/>
      <c r="AI204" s="30"/>
      <c r="AJ204" s="30"/>
      <c r="AK204" s="30"/>
      <c r="AL204" s="30"/>
      <c r="AM204" s="30"/>
      <c r="AN204" s="30"/>
      <c r="AO204" s="30"/>
      <c r="AP204" s="56" t="b">
        <f>IFERROR(IF(T204=Pomocný_list!$B$2,AF204*Pomocný_list!$C$2,IF(T204=Pomocný_list!$B$3,AF204*Pomocný_list!$C$3,IF(T204=Pomocný_list!$B$4,AF204*Pomocný_list!$C$4,IF(T204=Pomocný_list!$B$5,AF204*Pomocný_list!$C$5,IF(T204=Pomocný_list!$B$6,AF204*Pomocný_list!$C$6,IF(T204=Pomocný_list!$B$7,AF204*Pomocný_list!$C$7,IF(T204=Pomocný_list!$B$8,AF204*Pomocný_list!$C$8))))))),"Chybné údaje")</f>
        <v>0</v>
      </c>
      <c r="AQ204" s="56">
        <f si="13" t="shared"/>
        <v>0</v>
      </c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</row>
    <row r="205" spans="15:73" x14ac:dyDescent="0.3">
      <c r="O205" s="25"/>
      <c r="P205" s="25"/>
      <c r="Q205" s="25"/>
      <c r="R205" s="25"/>
      <c r="S205" s="25"/>
      <c r="T205" s="25"/>
      <c r="U205" s="25"/>
      <c r="V205" s="28"/>
      <c r="W205" s="38"/>
      <c r="X205" s="38"/>
      <c r="Y205" s="54">
        <f>IF(T205=Pomocný_list!$B$4,((W205/0.75)+X205),(W205)+X205*0.75)</f>
        <v>0</v>
      </c>
      <c r="Z205" s="38"/>
      <c r="AA205" s="26"/>
      <c r="AB205" s="29"/>
      <c r="AC205" s="29"/>
      <c r="AD205" s="52" t="str">
        <f si="11" t="shared"/>
        <v>Splněna</v>
      </c>
      <c r="AE205" s="53">
        <f si="10" t="shared"/>
        <v>0</v>
      </c>
      <c r="AF205" s="53">
        <f si="12" t="shared"/>
        <v>0</v>
      </c>
      <c r="AG205" s="30"/>
      <c r="AH205" s="30"/>
      <c r="AI205" s="30"/>
      <c r="AJ205" s="30"/>
      <c r="AK205" s="30"/>
      <c r="AL205" s="30"/>
      <c r="AM205" s="30"/>
      <c r="AN205" s="30"/>
      <c r="AO205" s="30"/>
      <c r="AP205" s="56" t="b">
        <f>IFERROR(IF(T205=Pomocný_list!$B$2,AF205*Pomocný_list!$C$2,IF(T205=Pomocný_list!$B$3,AF205*Pomocný_list!$C$3,IF(T205=Pomocný_list!$B$4,AF205*Pomocný_list!$C$4,IF(T205=Pomocný_list!$B$5,AF205*Pomocný_list!$C$5,IF(T205=Pomocný_list!$B$6,AF205*Pomocný_list!$C$6,IF(T205=Pomocný_list!$B$7,AF205*Pomocný_list!$C$7,IF(T205=Pomocný_list!$B$8,AF205*Pomocný_list!$C$8))))))),"Chybné údaje")</f>
        <v>0</v>
      </c>
      <c r="AQ205" s="56">
        <f si="13" t="shared"/>
        <v>0</v>
      </c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</row>
    <row r="206" spans="15:73" x14ac:dyDescent="0.3">
      <c r="O206" s="25"/>
      <c r="P206" s="25"/>
      <c r="Q206" s="25"/>
      <c r="R206" s="25"/>
      <c r="S206" s="25"/>
      <c r="T206" s="25"/>
      <c r="U206" s="25"/>
      <c r="V206" s="28"/>
      <c r="W206" s="38"/>
      <c r="X206" s="38"/>
      <c r="Y206" s="54">
        <f>IF(T206=Pomocný_list!$B$4,((W206/0.75)+X206),(W206)+X206*0.75)</f>
        <v>0</v>
      </c>
      <c r="Z206" s="38"/>
      <c r="AA206" s="26"/>
      <c r="AB206" s="29"/>
      <c r="AC206" s="29"/>
      <c r="AD206" s="52" t="str">
        <f si="11" t="shared"/>
        <v>Splněna</v>
      </c>
      <c r="AE206" s="53">
        <f si="10" t="shared"/>
        <v>0</v>
      </c>
      <c r="AF206" s="53">
        <f si="12" t="shared"/>
        <v>0</v>
      </c>
      <c r="AG206" s="30"/>
      <c r="AH206" s="30"/>
      <c r="AI206" s="30"/>
      <c r="AJ206" s="30"/>
      <c r="AK206" s="30"/>
      <c r="AL206" s="30"/>
      <c r="AM206" s="30"/>
      <c r="AN206" s="30"/>
      <c r="AO206" s="30"/>
      <c r="AP206" s="56" t="b">
        <f>IFERROR(IF(T206=Pomocný_list!$B$2,AF206*Pomocný_list!$C$2,IF(T206=Pomocný_list!$B$3,AF206*Pomocný_list!$C$3,IF(T206=Pomocný_list!$B$4,AF206*Pomocný_list!$C$4,IF(T206=Pomocný_list!$B$5,AF206*Pomocný_list!$C$5,IF(T206=Pomocný_list!$B$6,AF206*Pomocný_list!$C$6,IF(T206=Pomocný_list!$B$7,AF206*Pomocný_list!$C$7,IF(T206=Pomocný_list!$B$8,AF206*Pomocný_list!$C$8))))))),"Chybné údaje")</f>
        <v>0</v>
      </c>
      <c r="AQ206" s="56">
        <f si="13" t="shared"/>
        <v>0</v>
      </c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</row>
    <row r="207" spans="15:73" x14ac:dyDescent="0.3">
      <c r="O207" s="25"/>
      <c r="P207" s="25"/>
      <c r="Q207" s="25"/>
      <c r="R207" s="25"/>
      <c r="S207" s="25"/>
      <c r="T207" s="25"/>
      <c r="U207" s="25"/>
      <c r="V207" s="28"/>
      <c r="W207" s="38"/>
      <c r="X207" s="38"/>
      <c r="Y207" s="54">
        <f>IF(T207=Pomocný_list!$B$4,((W207/0.75)+X207),(W207)+X207*0.75)</f>
        <v>0</v>
      </c>
      <c r="Z207" s="38"/>
      <c r="AA207" s="26"/>
      <c r="AB207" s="29"/>
      <c r="AC207" s="29"/>
      <c r="AD207" s="52" t="str">
        <f si="11" t="shared"/>
        <v>Splněna</v>
      </c>
      <c r="AE207" s="53">
        <f si="10" t="shared"/>
        <v>0</v>
      </c>
      <c r="AF207" s="53">
        <f si="12" t="shared"/>
        <v>0</v>
      </c>
      <c r="AG207" s="30"/>
      <c r="AH207" s="30"/>
      <c r="AI207" s="30"/>
      <c r="AJ207" s="30"/>
      <c r="AK207" s="30"/>
      <c r="AL207" s="30"/>
      <c r="AM207" s="30"/>
      <c r="AN207" s="30"/>
      <c r="AO207" s="30"/>
      <c r="AP207" s="56" t="b">
        <f>IFERROR(IF(T207=Pomocný_list!$B$2,AF207*Pomocný_list!$C$2,IF(T207=Pomocný_list!$B$3,AF207*Pomocný_list!$C$3,IF(T207=Pomocný_list!$B$4,AF207*Pomocný_list!$C$4,IF(T207=Pomocný_list!$B$5,AF207*Pomocný_list!$C$5,IF(T207=Pomocný_list!$B$6,AF207*Pomocný_list!$C$6,IF(T207=Pomocný_list!$B$7,AF207*Pomocný_list!$C$7,IF(T207=Pomocný_list!$B$8,AF207*Pomocný_list!$C$8))))))),"Chybné údaje")</f>
        <v>0</v>
      </c>
      <c r="AQ207" s="56">
        <f si="13" t="shared"/>
        <v>0</v>
      </c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</row>
    <row r="208" spans="15:73" x14ac:dyDescent="0.3">
      <c r="O208" s="25"/>
      <c r="P208" s="25"/>
      <c r="Q208" s="25"/>
      <c r="R208" s="25"/>
      <c r="S208" s="25"/>
      <c r="T208" s="25"/>
      <c r="U208" s="25"/>
      <c r="V208" s="28"/>
      <c r="W208" s="38"/>
      <c r="X208" s="38"/>
      <c r="Y208" s="54">
        <f>IF(T208=Pomocný_list!$B$4,((W208/0.75)+X208),(W208)+X208*0.75)</f>
        <v>0</v>
      </c>
      <c r="Z208" s="38"/>
      <c r="AA208" s="26"/>
      <c r="AB208" s="29"/>
      <c r="AC208" s="29"/>
      <c r="AD208" s="52" t="str">
        <f si="11" t="shared"/>
        <v>Splněna</v>
      </c>
      <c r="AE208" s="53">
        <f si="10" t="shared"/>
        <v>0</v>
      </c>
      <c r="AF208" s="53">
        <f si="12" t="shared"/>
        <v>0</v>
      </c>
      <c r="AG208" s="30"/>
      <c r="AH208" s="30"/>
      <c r="AI208" s="30"/>
      <c r="AJ208" s="30"/>
      <c r="AK208" s="30"/>
      <c r="AL208" s="30"/>
      <c r="AM208" s="30"/>
      <c r="AN208" s="30"/>
      <c r="AO208" s="30"/>
      <c r="AP208" s="56" t="b">
        <f>IFERROR(IF(T208=Pomocný_list!$B$2,AF208*Pomocný_list!$C$2,IF(T208=Pomocný_list!$B$3,AF208*Pomocný_list!$C$3,IF(T208=Pomocný_list!$B$4,AF208*Pomocný_list!$C$4,IF(T208=Pomocný_list!$B$5,AF208*Pomocný_list!$C$5,IF(T208=Pomocný_list!$B$6,AF208*Pomocný_list!$C$6,IF(T208=Pomocný_list!$B$7,AF208*Pomocný_list!$C$7,IF(T208=Pomocný_list!$B$8,AF208*Pomocný_list!$C$8))))))),"Chybné údaje")</f>
        <v>0</v>
      </c>
      <c r="AQ208" s="56">
        <f si="13" t="shared"/>
        <v>0</v>
      </c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</row>
    <row r="209" spans="15:73" x14ac:dyDescent="0.3">
      <c r="O209" s="25"/>
      <c r="P209" s="25"/>
      <c r="Q209" s="25"/>
      <c r="R209" s="25"/>
      <c r="S209" s="25"/>
      <c r="T209" s="25"/>
      <c r="U209" s="25"/>
      <c r="V209" s="28"/>
      <c r="W209" s="38"/>
      <c r="X209" s="38"/>
      <c r="Y209" s="54">
        <f>IF(T209=Pomocný_list!$B$4,((W209/0.75)+X209),(W209)+X209*0.75)</f>
        <v>0</v>
      </c>
      <c r="Z209" s="38"/>
      <c r="AA209" s="26"/>
      <c r="AB209" s="29"/>
      <c r="AC209" s="29"/>
      <c r="AD209" s="52" t="str">
        <f si="11" t="shared"/>
        <v>Splněna</v>
      </c>
      <c r="AE209" s="53">
        <f si="10" t="shared"/>
        <v>0</v>
      </c>
      <c r="AF209" s="53">
        <f si="12" t="shared"/>
        <v>0</v>
      </c>
      <c r="AG209" s="30"/>
      <c r="AH209" s="30"/>
      <c r="AI209" s="30"/>
      <c r="AJ209" s="30"/>
      <c r="AK209" s="30"/>
      <c r="AL209" s="30"/>
      <c r="AM209" s="30"/>
      <c r="AN209" s="30"/>
      <c r="AO209" s="30"/>
      <c r="AP209" s="56" t="b">
        <f>IFERROR(IF(T209=Pomocný_list!$B$2,AF209*Pomocný_list!$C$2,IF(T209=Pomocný_list!$B$3,AF209*Pomocný_list!$C$3,IF(T209=Pomocný_list!$B$4,AF209*Pomocný_list!$C$4,IF(T209=Pomocný_list!$B$5,AF209*Pomocný_list!$C$5,IF(T209=Pomocný_list!$B$6,AF209*Pomocný_list!$C$6,IF(T209=Pomocný_list!$B$7,AF209*Pomocný_list!$C$7,IF(T209=Pomocný_list!$B$8,AF209*Pomocný_list!$C$8))))))),"Chybné údaje")</f>
        <v>0</v>
      </c>
      <c r="AQ209" s="56">
        <f si="13" t="shared"/>
        <v>0</v>
      </c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</row>
    <row r="210" spans="15:73" x14ac:dyDescent="0.3">
      <c r="O210" s="25"/>
      <c r="P210" s="25"/>
      <c r="Q210" s="25"/>
      <c r="R210" s="25"/>
      <c r="S210" s="25"/>
      <c r="T210" s="25"/>
      <c r="U210" s="25"/>
      <c r="V210" s="28"/>
      <c r="W210" s="38"/>
      <c r="X210" s="38"/>
      <c r="Y210" s="54">
        <f>IF(T210=Pomocný_list!$B$4,((W210/0.75)+X210),(W210)+X210*0.75)</f>
        <v>0</v>
      </c>
      <c r="Z210" s="38"/>
      <c r="AA210" s="26"/>
      <c r="AB210" s="29"/>
      <c r="AC210" s="29"/>
      <c r="AD210" s="52" t="str">
        <f si="11" t="shared"/>
        <v>Splněna</v>
      </c>
      <c r="AE210" s="53">
        <f si="10" t="shared"/>
        <v>0</v>
      </c>
      <c r="AF210" s="53">
        <f si="12" t="shared"/>
        <v>0</v>
      </c>
      <c r="AG210" s="30"/>
      <c r="AH210" s="30"/>
      <c r="AI210" s="30"/>
      <c r="AJ210" s="30"/>
      <c r="AK210" s="30"/>
      <c r="AL210" s="30"/>
      <c r="AM210" s="30"/>
      <c r="AN210" s="30"/>
      <c r="AO210" s="30"/>
      <c r="AP210" s="56" t="b">
        <f>IFERROR(IF(T210=Pomocný_list!$B$2,AF210*Pomocný_list!$C$2,IF(T210=Pomocný_list!$B$3,AF210*Pomocný_list!$C$3,IF(T210=Pomocný_list!$B$4,AF210*Pomocný_list!$C$4,IF(T210=Pomocný_list!$B$5,AF210*Pomocný_list!$C$5,IF(T210=Pomocný_list!$B$6,AF210*Pomocný_list!$C$6,IF(T210=Pomocný_list!$B$7,AF210*Pomocný_list!$C$7,IF(T210=Pomocný_list!$B$8,AF210*Pomocný_list!$C$8))))))),"Chybné údaje")</f>
        <v>0</v>
      </c>
      <c r="AQ210" s="56">
        <f si="13" t="shared"/>
        <v>0</v>
      </c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</row>
    <row r="211" spans="15:73" x14ac:dyDescent="0.3">
      <c r="O211" s="25"/>
      <c r="P211" s="25"/>
      <c r="Q211" s="25"/>
      <c r="R211" s="25"/>
      <c r="S211" s="25"/>
      <c r="T211" s="25"/>
      <c r="U211" s="25"/>
      <c r="V211" s="28"/>
      <c r="W211" s="38"/>
      <c r="X211" s="38"/>
      <c r="Y211" s="54">
        <f>IF(T211=Pomocný_list!$B$4,((W211/0.75)+X211),(W211)+X211*0.75)</f>
        <v>0</v>
      </c>
      <c r="Z211" s="38"/>
      <c r="AA211" s="26"/>
      <c r="AB211" s="29"/>
      <c r="AC211" s="29"/>
      <c r="AD211" s="52" t="str">
        <f si="11" t="shared"/>
        <v>Splněna</v>
      </c>
      <c r="AE211" s="53">
        <f si="10" t="shared"/>
        <v>0</v>
      </c>
      <c r="AF211" s="53">
        <f si="12" t="shared"/>
        <v>0</v>
      </c>
      <c r="AG211" s="30"/>
      <c r="AH211" s="30"/>
      <c r="AI211" s="30"/>
      <c r="AJ211" s="30"/>
      <c r="AK211" s="30"/>
      <c r="AL211" s="30"/>
      <c r="AM211" s="30"/>
      <c r="AN211" s="30"/>
      <c r="AO211" s="30"/>
      <c r="AP211" s="56" t="b">
        <f>IFERROR(IF(T211=Pomocný_list!$B$2,AF211*Pomocný_list!$C$2,IF(T211=Pomocný_list!$B$3,AF211*Pomocný_list!$C$3,IF(T211=Pomocný_list!$B$4,AF211*Pomocný_list!$C$4,IF(T211=Pomocný_list!$B$5,AF211*Pomocný_list!$C$5,IF(T211=Pomocný_list!$B$6,AF211*Pomocný_list!$C$6,IF(T211=Pomocný_list!$B$7,AF211*Pomocný_list!$C$7,IF(T211=Pomocný_list!$B$8,AF211*Pomocný_list!$C$8))))))),"Chybné údaje")</f>
        <v>0</v>
      </c>
      <c r="AQ211" s="56">
        <f si="13" t="shared"/>
        <v>0</v>
      </c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</row>
    <row r="212" spans="15:73" x14ac:dyDescent="0.3">
      <c r="O212" s="25"/>
      <c r="P212" s="25"/>
      <c r="Q212" s="25"/>
      <c r="R212" s="25"/>
      <c r="S212" s="25"/>
      <c r="T212" s="25"/>
      <c r="U212" s="25"/>
      <c r="V212" s="28"/>
      <c r="W212" s="38"/>
      <c r="X212" s="38"/>
      <c r="Y212" s="54">
        <f>IF(T212=Pomocný_list!$B$4,((W212/0.75)+X212),(W212)+X212*0.75)</f>
        <v>0</v>
      </c>
      <c r="Z212" s="38"/>
      <c r="AA212" s="26"/>
      <c r="AB212" s="29"/>
      <c r="AC212" s="29"/>
      <c r="AD212" s="52" t="str">
        <f si="11" t="shared"/>
        <v>Splněna</v>
      </c>
      <c r="AE212" s="53">
        <f si="10" t="shared"/>
        <v>0</v>
      </c>
      <c r="AF212" s="53">
        <f si="12" t="shared"/>
        <v>0</v>
      </c>
      <c r="AG212" s="30"/>
      <c r="AH212" s="30"/>
      <c r="AI212" s="30"/>
      <c r="AJ212" s="30"/>
      <c r="AK212" s="30"/>
      <c r="AL212" s="30"/>
      <c r="AM212" s="30"/>
      <c r="AN212" s="30"/>
      <c r="AO212" s="30"/>
      <c r="AP212" s="56" t="b">
        <f>IFERROR(IF(T212=Pomocný_list!$B$2,AF212*Pomocný_list!$C$2,IF(T212=Pomocný_list!$B$3,AF212*Pomocný_list!$C$3,IF(T212=Pomocný_list!$B$4,AF212*Pomocný_list!$C$4,IF(T212=Pomocný_list!$B$5,AF212*Pomocný_list!$C$5,IF(T212=Pomocný_list!$B$6,AF212*Pomocný_list!$C$6,IF(T212=Pomocný_list!$B$7,AF212*Pomocný_list!$C$7,IF(T212=Pomocný_list!$B$8,AF212*Pomocný_list!$C$8))))))),"Chybné údaje")</f>
        <v>0</v>
      </c>
      <c r="AQ212" s="56">
        <f si="13" t="shared"/>
        <v>0</v>
      </c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</row>
    <row r="213" spans="15:73" x14ac:dyDescent="0.3">
      <c r="O213" s="25"/>
      <c r="P213" s="25"/>
      <c r="Q213" s="25"/>
      <c r="R213" s="25"/>
      <c r="S213" s="25"/>
      <c r="T213" s="25"/>
      <c r="U213" s="25"/>
      <c r="V213" s="28"/>
      <c r="W213" s="38"/>
      <c r="X213" s="38"/>
      <c r="Y213" s="54">
        <f>IF(T213=Pomocný_list!$B$4,((W213/0.75)+X213),(W213)+X213*0.75)</f>
        <v>0</v>
      </c>
      <c r="Z213" s="38"/>
      <c r="AA213" s="26"/>
      <c r="AB213" s="29"/>
      <c r="AC213" s="29"/>
      <c r="AD213" s="52" t="str">
        <f si="11" t="shared"/>
        <v>Splněna</v>
      </c>
      <c r="AE213" s="53">
        <f si="10" t="shared"/>
        <v>0</v>
      </c>
      <c r="AF213" s="53">
        <f si="12" t="shared"/>
        <v>0</v>
      </c>
      <c r="AG213" s="30"/>
      <c r="AH213" s="30"/>
      <c r="AI213" s="30"/>
      <c r="AJ213" s="30"/>
      <c r="AK213" s="30"/>
      <c r="AL213" s="30"/>
      <c r="AM213" s="30"/>
      <c r="AN213" s="30"/>
      <c r="AO213" s="30"/>
      <c r="AP213" s="56" t="b">
        <f>IFERROR(IF(T213=Pomocný_list!$B$2,AF213*Pomocný_list!$C$2,IF(T213=Pomocný_list!$B$3,AF213*Pomocný_list!$C$3,IF(T213=Pomocný_list!$B$4,AF213*Pomocný_list!$C$4,IF(T213=Pomocný_list!$B$5,AF213*Pomocný_list!$C$5,IF(T213=Pomocný_list!$B$6,AF213*Pomocný_list!$C$6,IF(T213=Pomocný_list!$B$7,AF213*Pomocný_list!$C$7,IF(T213=Pomocný_list!$B$8,AF213*Pomocný_list!$C$8))))))),"Chybné údaje")</f>
        <v>0</v>
      </c>
      <c r="AQ213" s="56">
        <f si="13" t="shared"/>
        <v>0</v>
      </c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</row>
    <row r="214" spans="15:73" x14ac:dyDescent="0.3">
      <c r="O214" s="25"/>
      <c r="P214" s="25"/>
      <c r="Q214" s="25"/>
      <c r="R214" s="25"/>
      <c r="S214" s="25"/>
      <c r="T214" s="25"/>
      <c r="U214" s="25"/>
      <c r="V214" s="28"/>
      <c r="W214" s="38"/>
      <c r="X214" s="38"/>
      <c r="Y214" s="54">
        <f>IF(T214=Pomocný_list!$B$4,((W214/0.75)+X214),(W214)+X214*0.75)</f>
        <v>0</v>
      </c>
      <c r="Z214" s="38"/>
      <c r="AA214" s="26"/>
      <c r="AB214" s="29"/>
      <c r="AC214" s="29"/>
      <c r="AD214" s="52" t="str">
        <f si="11" t="shared"/>
        <v>Splněna</v>
      </c>
      <c r="AE214" s="53">
        <f si="10" t="shared"/>
        <v>0</v>
      </c>
      <c r="AF214" s="53">
        <f si="12" t="shared"/>
        <v>0</v>
      </c>
      <c r="AG214" s="30"/>
      <c r="AH214" s="30"/>
      <c r="AI214" s="30"/>
      <c r="AJ214" s="30"/>
      <c r="AK214" s="30"/>
      <c r="AL214" s="30"/>
      <c r="AM214" s="30"/>
      <c r="AN214" s="30"/>
      <c r="AO214" s="30"/>
      <c r="AP214" s="56" t="b">
        <f>IFERROR(IF(T214=Pomocný_list!$B$2,AF214*Pomocný_list!$C$2,IF(T214=Pomocný_list!$B$3,AF214*Pomocný_list!$C$3,IF(T214=Pomocný_list!$B$4,AF214*Pomocný_list!$C$4,IF(T214=Pomocný_list!$B$5,AF214*Pomocný_list!$C$5,IF(T214=Pomocný_list!$B$6,AF214*Pomocný_list!$C$6,IF(T214=Pomocný_list!$B$7,AF214*Pomocný_list!$C$7,IF(T214=Pomocný_list!$B$8,AF214*Pomocný_list!$C$8))))))),"Chybné údaje")</f>
        <v>0</v>
      </c>
      <c r="AQ214" s="56">
        <f si="13" t="shared"/>
        <v>0</v>
      </c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</row>
    <row r="215" spans="15:73" x14ac:dyDescent="0.3">
      <c r="O215" s="25"/>
      <c r="P215" s="25"/>
      <c r="Q215" s="25"/>
      <c r="R215" s="25"/>
      <c r="S215" s="25"/>
      <c r="T215" s="25"/>
      <c r="U215" s="25"/>
      <c r="V215" s="28"/>
      <c r="W215" s="38"/>
      <c r="X215" s="38"/>
      <c r="Y215" s="54">
        <f>IF(T215=Pomocný_list!$B$4,((W215/0.75)+X215),(W215)+X215*0.75)</f>
        <v>0</v>
      </c>
      <c r="Z215" s="38"/>
      <c r="AA215" s="26"/>
      <c r="AB215" s="29"/>
      <c r="AC215" s="29"/>
      <c r="AD215" s="52" t="str">
        <f si="11" t="shared"/>
        <v>Splněna</v>
      </c>
      <c r="AE215" s="53">
        <f si="10" t="shared"/>
        <v>0</v>
      </c>
      <c r="AF215" s="53">
        <f si="12" t="shared"/>
        <v>0</v>
      </c>
      <c r="AG215" s="30"/>
      <c r="AH215" s="30"/>
      <c r="AI215" s="30"/>
      <c r="AJ215" s="30"/>
      <c r="AK215" s="30"/>
      <c r="AL215" s="30"/>
      <c r="AM215" s="30"/>
      <c r="AN215" s="30"/>
      <c r="AO215" s="30"/>
      <c r="AP215" s="56" t="b">
        <f>IFERROR(IF(T215=Pomocný_list!$B$2,AF215*Pomocný_list!$C$2,IF(T215=Pomocný_list!$B$3,AF215*Pomocný_list!$C$3,IF(T215=Pomocný_list!$B$4,AF215*Pomocný_list!$C$4,IF(T215=Pomocný_list!$B$5,AF215*Pomocný_list!$C$5,IF(T215=Pomocný_list!$B$6,AF215*Pomocný_list!$C$6,IF(T215=Pomocný_list!$B$7,AF215*Pomocný_list!$C$7,IF(T215=Pomocný_list!$B$8,AF215*Pomocný_list!$C$8))))))),"Chybné údaje")</f>
        <v>0</v>
      </c>
      <c r="AQ215" s="56">
        <f si="13" t="shared"/>
        <v>0</v>
      </c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</row>
    <row r="216" spans="15:73" x14ac:dyDescent="0.3">
      <c r="O216" s="25"/>
      <c r="P216" s="25"/>
      <c r="Q216" s="25"/>
      <c r="R216" s="25"/>
      <c r="S216" s="25"/>
      <c r="T216" s="25"/>
      <c r="U216" s="25"/>
      <c r="V216" s="28"/>
      <c r="W216" s="38"/>
      <c r="X216" s="38"/>
      <c r="Y216" s="54">
        <f>IF(T216=Pomocný_list!$B$4,((W216/0.75)+X216),(W216)+X216*0.75)</f>
        <v>0</v>
      </c>
      <c r="Z216" s="38"/>
      <c r="AA216" s="26"/>
      <c r="AB216" s="29"/>
      <c r="AC216" s="29"/>
      <c r="AD216" s="52" t="str">
        <f si="11" t="shared"/>
        <v>Splněna</v>
      </c>
      <c r="AE216" s="53">
        <f si="10" t="shared"/>
        <v>0</v>
      </c>
      <c r="AF216" s="53">
        <f si="12" t="shared"/>
        <v>0</v>
      </c>
      <c r="AG216" s="30"/>
      <c r="AH216" s="30"/>
      <c r="AI216" s="30"/>
      <c r="AJ216" s="30"/>
      <c r="AK216" s="30"/>
      <c r="AL216" s="30"/>
      <c r="AM216" s="30"/>
      <c r="AN216" s="30"/>
      <c r="AO216" s="30"/>
      <c r="AP216" s="56" t="b">
        <f>IFERROR(IF(T216=Pomocný_list!$B$2,AF216*Pomocný_list!$C$2,IF(T216=Pomocný_list!$B$3,AF216*Pomocný_list!$C$3,IF(T216=Pomocný_list!$B$4,AF216*Pomocný_list!$C$4,IF(T216=Pomocný_list!$B$5,AF216*Pomocný_list!$C$5,IF(T216=Pomocný_list!$B$6,AF216*Pomocný_list!$C$6,IF(T216=Pomocný_list!$B$7,AF216*Pomocný_list!$C$7,IF(T216=Pomocný_list!$B$8,AF216*Pomocný_list!$C$8))))))),"Chybné údaje")</f>
        <v>0</v>
      </c>
      <c r="AQ216" s="56">
        <f si="13" t="shared"/>
        <v>0</v>
      </c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</row>
    <row r="217" spans="15:73" x14ac:dyDescent="0.3">
      <c r="O217" s="25"/>
      <c r="P217" s="25"/>
      <c r="Q217" s="25"/>
      <c r="R217" s="25"/>
      <c r="S217" s="25"/>
      <c r="T217" s="25"/>
      <c r="U217" s="25"/>
      <c r="V217" s="28"/>
      <c r="W217" s="38"/>
      <c r="X217" s="38"/>
      <c r="Y217" s="54">
        <f>IF(T217=Pomocný_list!$B$4,((W217/0.75)+X217),(W217)+X217*0.75)</f>
        <v>0</v>
      </c>
      <c r="Z217" s="38"/>
      <c r="AA217" s="26"/>
      <c r="AB217" s="29"/>
      <c r="AC217" s="29"/>
      <c r="AD217" s="52" t="str">
        <f si="11" t="shared"/>
        <v>Splněna</v>
      </c>
      <c r="AE217" s="53">
        <f si="10" t="shared"/>
        <v>0</v>
      </c>
      <c r="AF217" s="53">
        <f si="12" t="shared"/>
        <v>0</v>
      </c>
      <c r="AG217" s="30"/>
      <c r="AH217" s="30"/>
      <c r="AI217" s="30"/>
      <c r="AJ217" s="30"/>
      <c r="AK217" s="30"/>
      <c r="AL217" s="30"/>
      <c r="AM217" s="30"/>
      <c r="AN217" s="30"/>
      <c r="AO217" s="30"/>
      <c r="AP217" s="56" t="b">
        <f>IFERROR(IF(T217=Pomocný_list!$B$2,AF217*Pomocný_list!$C$2,IF(T217=Pomocný_list!$B$3,AF217*Pomocný_list!$C$3,IF(T217=Pomocný_list!$B$4,AF217*Pomocný_list!$C$4,IF(T217=Pomocný_list!$B$5,AF217*Pomocný_list!$C$5,IF(T217=Pomocný_list!$B$6,AF217*Pomocný_list!$C$6,IF(T217=Pomocný_list!$B$7,AF217*Pomocný_list!$C$7,IF(T217=Pomocný_list!$B$8,AF217*Pomocný_list!$C$8))))))),"Chybné údaje")</f>
        <v>0</v>
      </c>
      <c r="AQ217" s="56">
        <f si="13" t="shared"/>
        <v>0</v>
      </c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</row>
    <row r="218" spans="15:73" x14ac:dyDescent="0.3">
      <c r="O218" s="25"/>
      <c r="P218" s="25"/>
      <c r="Q218" s="25"/>
      <c r="R218" s="25"/>
      <c r="S218" s="25"/>
      <c r="T218" s="25"/>
      <c r="U218" s="25"/>
      <c r="V218" s="28"/>
      <c r="W218" s="38"/>
      <c r="X218" s="38"/>
      <c r="Y218" s="54">
        <f>IF(T218=Pomocný_list!$B$4,((W218/0.75)+X218),(W218)+X218*0.75)</f>
        <v>0</v>
      </c>
      <c r="Z218" s="38"/>
      <c r="AA218" s="26"/>
      <c r="AB218" s="29"/>
      <c r="AC218" s="29"/>
      <c r="AD218" s="52" t="str">
        <f si="11" t="shared"/>
        <v>Splněna</v>
      </c>
      <c r="AE218" s="53">
        <f si="10" t="shared"/>
        <v>0</v>
      </c>
      <c r="AF218" s="53">
        <f si="12" t="shared"/>
        <v>0</v>
      </c>
      <c r="AG218" s="30"/>
      <c r="AH218" s="30"/>
      <c r="AI218" s="30"/>
      <c r="AJ218" s="30"/>
      <c r="AK218" s="30"/>
      <c r="AL218" s="30"/>
      <c r="AM218" s="30"/>
      <c r="AN218" s="30"/>
      <c r="AO218" s="30"/>
      <c r="AP218" s="56" t="b">
        <f>IFERROR(IF(T218=Pomocný_list!$B$2,AF218*Pomocný_list!$C$2,IF(T218=Pomocný_list!$B$3,AF218*Pomocný_list!$C$3,IF(T218=Pomocný_list!$B$4,AF218*Pomocný_list!$C$4,IF(T218=Pomocný_list!$B$5,AF218*Pomocný_list!$C$5,IF(T218=Pomocný_list!$B$6,AF218*Pomocný_list!$C$6,IF(T218=Pomocný_list!$B$7,AF218*Pomocný_list!$C$7,IF(T218=Pomocný_list!$B$8,AF218*Pomocný_list!$C$8))))))),"Chybné údaje")</f>
        <v>0</v>
      </c>
      <c r="AQ218" s="56">
        <f si="13" t="shared"/>
        <v>0</v>
      </c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</row>
    <row r="219" spans="15:73" x14ac:dyDescent="0.3">
      <c r="O219" s="25"/>
      <c r="P219" s="25"/>
      <c r="Q219" s="25"/>
      <c r="R219" s="25"/>
      <c r="S219" s="25"/>
      <c r="T219" s="25"/>
      <c r="U219" s="25"/>
      <c r="V219" s="28"/>
      <c r="W219" s="38"/>
      <c r="X219" s="38"/>
      <c r="Y219" s="54">
        <f>IF(T219=Pomocný_list!$B$4,((W219/0.75)+X219),(W219)+X219*0.75)</f>
        <v>0</v>
      </c>
      <c r="Z219" s="38"/>
      <c r="AA219" s="26"/>
      <c r="AB219" s="29"/>
      <c r="AC219" s="29"/>
      <c r="AD219" s="52" t="str">
        <f si="11" t="shared"/>
        <v>Splněna</v>
      </c>
      <c r="AE219" s="53">
        <f si="10" t="shared"/>
        <v>0</v>
      </c>
      <c r="AF219" s="53">
        <f si="12" t="shared"/>
        <v>0</v>
      </c>
      <c r="AG219" s="30"/>
      <c r="AH219" s="30"/>
      <c r="AI219" s="30"/>
      <c r="AJ219" s="30"/>
      <c r="AK219" s="30"/>
      <c r="AL219" s="30"/>
      <c r="AM219" s="30"/>
      <c r="AN219" s="30"/>
      <c r="AO219" s="30"/>
      <c r="AP219" s="56" t="b">
        <f>IFERROR(IF(T219=Pomocný_list!$B$2,AF219*Pomocný_list!$C$2,IF(T219=Pomocný_list!$B$3,AF219*Pomocný_list!$C$3,IF(T219=Pomocný_list!$B$4,AF219*Pomocný_list!$C$4,IF(T219=Pomocný_list!$B$5,AF219*Pomocný_list!$C$5,IF(T219=Pomocný_list!$B$6,AF219*Pomocný_list!$C$6,IF(T219=Pomocný_list!$B$7,AF219*Pomocný_list!$C$7,IF(T219=Pomocný_list!$B$8,AF219*Pomocný_list!$C$8))))))),"Chybné údaje")</f>
        <v>0</v>
      </c>
      <c r="AQ219" s="56">
        <f si="13" t="shared"/>
        <v>0</v>
      </c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</row>
    <row r="220" spans="15:73" x14ac:dyDescent="0.3">
      <c r="O220" s="25"/>
      <c r="P220" s="25"/>
      <c r="Q220" s="25"/>
      <c r="R220" s="25"/>
      <c r="S220" s="25"/>
      <c r="T220" s="25"/>
      <c r="U220" s="25"/>
      <c r="V220" s="28"/>
      <c r="W220" s="38"/>
      <c r="X220" s="38"/>
      <c r="Y220" s="54">
        <f>IF(T220=Pomocný_list!$B$4,((W220/0.75)+X220),(W220)+X220*0.75)</f>
        <v>0</v>
      </c>
      <c r="Z220" s="38"/>
      <c r="AA220" s="26"/>
      <c r="AB220" s="29"/>
      <c r="AC220" s="29"/>
      <c r="AD220" s="52" t="str">
        <f si="11" t="shared"/>
        <v>Splněna</v>
      </c>
      <c r="AE220" s="53">
        <f si="10" t="shared"/>
        <v>0</v>
      </c>
      <c r="AF220" s="53">
        <f si="12" t="shared"/>
        <v>0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56" t="b">
        <f>IFERROR(IF(T220=Pomocný_list!$B$2,AF220*Pomocný_list!$C$2,IF(T220=Pomocný_list!$B$3,AF220*Pomocný_list!$C$3,IF(T220=Pomocný_list!$B$4,AF220*Pomocný_list!$C$4,IF(T220=Pomocný_list!$B$5,AF220*Pomocný_list!$C$5,IF(T220=Pomocný_list!$B$6,AF220*Pomocný_list!$C$6,IF(T220=Pomocný_list!$B$7,AF220*Pomocný_list!$C$7,IF(T220=Pomocný_list!$B$8,AF220*Pomocný_list!$C$8))))))),"Chybné údaje")</f>
        <v>0</v>
      </c>
      <c r="AQ220" s="56">
        <f si="13" t="shared"/>
        <v>0</v>
      </c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</row>
    <row r="221" spans="15:73" x14ac:dyDescent="0.3">
      <c r="O221" s="25"/>
      <c r="P221" s="25"/>
      <c r="Q221" s="25"/>
      <c r="R221" s="25"/>
      <c r="S221" s="25"/>
      <c r="T221" s="25"/>
      <c r="U221" s="25"/>
      <c r="V221" s="28"/>
      <c r="W221" s="38"/>
      <c r="X221" s="38"/>
      <c r="Y221" s="54">
        <f>IF(T221=Pomocný_list!$B$4,((W221/0.75)+X221),(W221)+X221*0.75)</f>
        <v>0</v>
      </c>
      <c r="Z221" s="38"/>
      <c r="AA221" s="26"/>
      <c r="AB221" s="29"/>
      <c r="AC221" s="29"/>
      <c r="AD221" s="52" t="str">
        <f si="11" t="shared"/>
        <v>Splněna</v>
      </c>
      <c r="AE221" s="53">
        <f si="10" t="shared"/>
        <v>0</v>
      </c>
      <c r="AF221" s="53">
        <f si="12" t="shared"/>
        <v>0</v>
      </c>
      <c r="AG221" s="30"/>
      <c r="AH221" s="30"/>
      <c r="AI221" s="30"/>
      <c r="AJ221" s="30"/>
      <c r="AK221" s="30"/>
      <c r="AL221" s="30"/>
      <c r="AM221" s="30"/>
      <c r="AN221" s="30"/>
      <c r="AO221" s="30"/>
      <c r="AP221" s="56" t="b">
        <f>IFERROR(IF(T221=Pomocný_list!$B$2,AF221*Pomocný_list!$C$2,IF(T221=Pomocný_list!$B$3,AF221*Pomocný_list!$C$3,IF(T221=Pomocný_list!$B$4,AF221*Pomocný_list!$C$4,IF(T221=Pomocný_list!$B$5,AF221*Pomocný_list!$C$5,IF(T221=Pomocný_list!$B$6,AF221*Pomocný_list!$C$6,IF(T221=Pomocný_list!$B$7,AF221*Pomocný_list!$C$7,IF(T221=Pomocný_list!$B$8,AF221*Pomocný_list!$C$8))))))),"Chybné údaje")</f>
        <v>0</v>
      </c>
      <c r="AQ221" s="56">
        <f si="13" t="shared"/>
        <v>0</v>
      </c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</row>
    <row r="222" spans="15:73" x14ac:dyDescent="0.3">
      <c r="O222" s="25"/>
      <c r="P222" s="25"/>
      <c r="Q222" s="25"/>
      <c r="R222" s="25"/>
      <c r="S222" s="25"/>
      <c r="T222" s="25"/>
      <c r="U222" s="25"/>
      <c r="V222" s="28"/>
      <c r="W222" s="38"/>
      <c r="X222" s="38"/>
      <c r="Y222" s="54">
        <f>IF(T222=Pomocný_list!$B$4,((W222/0.75)+X222),(W222)+X222*0.75)</f>
        <v>0</v>
      </c>
      <c r="Z222" s="38"/>
      <c r="AA222" s="26"/>
      <c r="AB222" s="29"/>
      <c r="AC222" s="29"/>
      <c r="AD222" s="52" t="str">
        <f si="11" t="shared"/>
        <v>Splněna</v>
      </c>
      <c r="AE222" s="53">
        <f si="10" t="shared"/>
        <v>0</v>
      </c>
      <c r="AF222" s="53">
        <f si="12" t="shared"/>
        <v>0</v>
      </c>
      <c r="AG222" s="30"/>
      <c r="AH222" s="30"/>
      <c r="AI222" s="30"/>
      <c r="AJ222" s="30"/>
      <c r="AK222" s="30"/>
      <c r="AL222" s="30"/>
      <c r="AM222" s="30"/>
      <c r="AN222" s="30"/>
      <c r="AO222" s="30"/>
      <c r="AP222" s="56" t="b">
        <f>IFERROR(IF(T222=Pomocný_list!$B$2,AF222*Pomocný_list!$C$2,IF(T222=Pomocný_list!$B$3,AF222*Pomocný_list!$C$3,IF(T222=Pomocný_list!$B$4,AF222*Pomocný_list!$C$4,IF(T222=Pomocný_list!$B$5,AF222*Pomocný_list!$C$5,IF(T222=Pomocný_list!$B$6,AF222*Pomocný_list!$C$6,IF(T222=Pomocný_list!$B$7,AF222*Pomocný_list!$C$7,IF(T222=Pomocný_list!$B$8,AF222*Pomocný_list!$C$8))))))),"Chybné údaje")</f>
        <v>0</v>
      </c>
      <c r="AQ222" s="56">
        <f si="13" t="shared"/>
        <v>0</v>
      </c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</row>
    <row r="223" spans="15:73" x14ac:dyDescent="0.3">
      <c r="O223" s="25"/>
      <c r="P223" s="25"/>
      <c r="Q223" s="25"/>
      <c r="R223" s="25"/>
      <c r="S223" s="25"/>
      <c r="T223" s="25"/>
      <c r="U223" s="25"/>
      <c r="V223" s="28"/>
      <c r="W223" s="38"/>
      <c r="X223" s="38"/>
      <c r="Y223" s="54">
        <f>IF(T223=Pomocný_list!$B$4,((W223/0.75)+X223),(W223)+X223*0.75)</f>
        <v>0</v>
      </c>
      <c r="Z223" s="38"/>
      <c r="AA223" s="26"/>
      <c r="AB223" s="29"/>
      <c r="AC223" s="29"/>
      <c r="AD223" s="52" t="str">
        <f si="11" t="shared"/>
        <v>Splněna</v>
      </c>
      <c r="AE223" s="53">
        <f si="10" t="shared"/>
        <v>0</v>
      </c>
      <c r="AF223" s="53">
        <f si="12" t="shared"/>
        <v>0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56" t="b">
        <f>IFERROR(IF(T223=Pomocný_list!$B$2,AF223*Pomocný_list!$C$2,IF(T223=Pomocný_list!$B$3,AF223*Pomocný_list!$C$3,IF(T223=Pomocný_list!$B$4,AF223*Pomocný_list!$C$4,IF(T223=Pomocný_list!$B$5,AF223*Pomocný_list!$C$5,IF(T223=Pomocný_list!$B$6,AF223*Pomocný_list!$C$6,IF(T223=Pomocný_list!$B$7,AF223*Pomocný_list!$C$7,IF(T223=Pomocný_list!$B$8,AF223*Pomocný_list!$C$8))))))),"Chybné údaje")</f>
        <v>0</v>
      </c>
      <c r="AQ223" s="56">
        <f si="13" t="shared"/>
        <v>0</v>
      </c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</row>
    <row r="224" spans="15:73" x14ac:dyDescent="0.3">
      <c r="O224" s="25"/>
      <c r="P224" s="25"/>
      <c r="Q224" s="25"/>
      <c r="R224" s="25"/>
      <c r="S224" s="25"/>
      <c r="T224" s="25"/>
      <c r="U224" s="25"/>
      <c r="V224" s="28"/>
      <c r="W224" s="38"/>
      <c r="X224" s="38"/>
      <c r="Y224" s="54">
        <f>IF(T224=Pomocný_list!$B$4,((W224/0.75)+X224),(W224)+X224*0.75)</f>
        <v>0</v>
      </c>
      <c r="Z224" s="38"/>
      <c r="AA224" s="26"/>
      <c r="AB224" s="29"/>
      <c r="AC224" s="29"/>
      <c r="AD224" s="52" t="str">
        <f si="11" t="shared"/>
        <v>Splněna</v>
      </c>
      <c r="AE224" s="53">
        <f si="10" t="shared"/>
        <v>0</v>
      </c>
      <c r="AF224" s="53">
        <f si="12" t="shared"/>
        <v>0</v>
      </c>
      <c r="AG224" s="30"/>
      <c r="AH224" s="30"/>
      <c r="AI224" s="30"/>
      <c r="AJ224" s="30"/>
      <c r="AK224" s="30"/>
      <c r="AL224" s="30"/>
      <c r="AM224" s="30"/>
      <c r="AN224" s="30"/>
      <c r="AO224" s="30"/>
      <c r="AP224" s="56" t="b">
        <f>IFERROR(IF(T224=Pomocný_list!$B$2,AF224*Pomocný_list!$C$2,IF(T224=Pomocný_list!$B$3,AF224*Pomocný_list!$C$3,IF(T224=Pomocný_list!$B$4,AF224*Pomocný_list!$C$4,IF(T224=Pomocný_list!$B$5,AF224*Pomocný_list!$C$5,IF(T224=Pomocný_list!$B$6,AF224*Pomocný_list!$C$6,IF(T224=Pomocný_list!$B$7,AF224*Pomocný_list!$C$7,IF(T224=Pomocný_list!$B$8,AF224*Pomocný_list!$C$8))))))),"Chybné údaje")</f>
        <v>0</v>
      </c>
      <c r="AQ224" s="56">
        <f si="13" t="shared"/>
        <v>0</v>
      </c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</row>
    <row r="225" spans="15:73" x14ac:dyDescent="0.3">
      <c r="O225" s="25"/>
      <c r="P225" s="25"/>
      <c r="Q225" s="25"/>
      <c r="R225" s="25"/>
      <c r="S225" s="25"/>
      <c r="T225" s="25"/>
      <c r="U225" s="25"/>
      <c r="V225" s="28"/>
      <c r="W225" s="38"/>
      <c r="X225" s="38"/>
      <c r="Y225" s="54">
        <f>IF(T225=Pomocný_list!$B$4,((W225/0.75)+X225),(W225)+X225*0.75)</f>
        <v>0</v>
      </c>
      <c r="Z225" s="38"/>
      <c r="AA225" s="26"/>
      <c r="AB225" s="29"/>
      <c r="AC225" s="29"/>
      <c r="AD225" s="52" t="str">
        <f si="11" t="shared"/>
        <v>Splněna</v>
      </c>
      <c r="AE225" s="53">
        <f si="10" t="shared"/>
        <v>0</v>
      </c>
      <c r="AF225" s="53">
        <f si="12" t="shared"/>
        <v>0</v>
      </c>
      <c r="AG225" s="30"/>
      <c r="AH225" s="30"/>
      <c r="AI225" s="30"/>
      <c r="AJ225" s="30"/>
      <c r="AK225" s="30"/>
      <c r="AL225" s="30"/>
      <c r="AM225" s="30"/>
      <c r="AN225" s="30"/>
      <c r="AO225" s="30"/>
      <c r="AP225" s="56" t="b">
        <f>IFERROR(IF(T225=Pomocný_list!$B$2,AF225*Pomocný_list!$C$2,IF(T225=Pomocný_list!$B$3,AF225*Pomocný_list!$C$3,IF(T225=Pomocný_list!$B$4,AF225*Pomocný_list!$C$4,IF(T225=Pomocný_list!$B$5,AF225*Pomocný_list!$C$5,IF(T225=Pomocný_list!$B$6,AF225*Pomocný_list!$C$6,IF(T225=Pomocný_list!$B$7,AF225*Pomocný_list!$C$7,IF(T225=Pomocný_list!$B$8,AF225*Pomocný_list!$C$8))))))),"Chybné údaje")</f>
        <v>0</v>
      </c>
      <c r="AQ225" s="56">
        <f si="13" t="shared"/>
        <v>0</v>
      </c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</row>
    <row r="226" spans="15:73" x14ac:dyDescent="0.3">
      <c r="O226" s="25"/>
      <c r="P226" s="25"/>
      <c r="Q226" s="25"/>
      <c r="R226" s="25"/>
      <c r="S226" s="25"/>
      <c r="T226" s="25"/>
      <c r="U226" s="25"/>
      <c r="V226" s="28"/>
      <c r="W226" s="38"/>
      <c r="X226" s="38"/>
      <c r="Y226" s="54">
        <f>IF(T226=Pomocný_list!$B$4,((W226/0.75)+X226),(W226)+X226*0.75)</f>
        <v>0</v>
      </c>
      <c r="Z226" s="38"/>
      <c r="AA226" s="26"/>
      <c r="AB226" s="29"/>
      <c r="AC226" s="29"/>
      <c r="AD226" s="52" t="str">
        <f si="11" t="shared"/>
        <v>Splněna</v>
      </c>
      <c r="AE226" s="53">
        <f si="10" t="shared"/>
        <v>0</v>
      </c>
      <c r="AF226" s="53">
        <f si="12" t="shared"/>
        <v>0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56" t="b">
        <f>IFERROR(IF(T226=Pomocný_list!$B$2,AF226*Pomocný_list!$C$2,IF(T226=Pomocný_list!$B$3,AF226*Pomocný_list!$C$3,IF(T226=Pomocný_list!$B$4,AF226*Pomocný_list!$C$4,IF(T226=Pomocný_list!$B$5,AF226*Pomocný_list!$C$5,IF(T226=Pomocný_list!$B$6,AF226*Pomocný_list!$C$6,IF(T226=Pomocný_list!$B$7,AF226*Pomocný_list!$C$7,IF(T226=Pomocný_list!$B$8,AF226*Pomocný_list!$C$8))))))),"Chybné údaje")</f>
        <v>0</v>
      </c>
      <c r="AQ226" s="56">
        <f si="13" t="shared"/>
        <v>0</v>
      </c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</row>
    <row r="227" spans="15:73" x14ac:dyDescent="0.3">
      <c r="O227" s="25"/>
      <c r="P227" s="25"/>
      <c r="Q227" s="25"/>
      <c r="R227" s="25"/>
      <c r="S227" s="25"/>
      <c r="T227" s="25"/>
      <c r="U227" s="25"/>
      <c r="V227" s="28"/>
      <c r="W227" s="38"/>
      <c r="X227" s="38"/>
      <c r="Y227" s="54">
        <f>IF(T227=Pomocný_list!$B$4,((W227/0.75)+X227),(W227)+X227*0.75)</f>
        <v>0</v>
      </c>
      <c r="Z227" s="38"/>
      <c r="AA227" s="26"/>
      <c r="AB227" s="29"/>
      <c r="AC227" s="29"/>
      <c r="AD227" s="52" t="str">
        <f si="11" t="shared"/>
        <v>Splněna</v>
      </c>
      <c r="AE227" s="53">
        <f si="10" t="shared"/>
        <v>0</v>
      </c>
      <c r="AF227" s="53">
        <f si="12" t="shared"/>
        <v>0</v>
      </c>
      <c r="AG227" s="30"/>
      <c r="AH227" s="30"/>
      <c r="AI227" s="30"/>
      <c r="AJ227" s="30"/>
      <c r="AK227" s="30"/>
      <c r="AL227" s="30"/>
      <c r="AM227" s="30"/>
      <c r="AN227" s="30"/>
      <c r="AO227" s="30"/>
      <c r="AP227" s="56" t="b">
        <f>IFERROR(IF(T227=Pomocný_list!$B$2,AF227*Pomocný_list!$C$2,IF(T227=Pomocný_list!$B$3,AF227*Pomocný_list!$C$3,IF(T227=Pomocný_list!$B$4,AF227*Pomocný_list!$C$4,IF(T227=Pomocný_list!$B$5,AF227*Pomocný_list!$C$5,IF(T227=Pomocný_list!$B$6,AF227*Pomocný_list!$C$6,IF(T227=Pomocný_list!$B$7,AF227*Pomocný_list!$C$7,IF(T227=Pomocný_list!$B$8,AF227*Pomocný_list!$C$8))))))),"Chybné údaje")</f>
        <v>0</v>
      </c>
      <c r="AQ227" s="56">
        <f si="13" t="shared"/>
        <v>0</v>
      </c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</row>
    <row r="228" spans="15:73" x14ac:dyDescent="0.3">
      <c r="O228" s="25"/>
      <c r="P228" s="25"/>
      <c r="Q228" s="25"/>
      <c r="R228" s="25"/>
      <c r="S228" s="25"/>
      <c r="T228" s="25"/>
      <c r="U228" s="25"/>
      <c r="V228" s="28"/>
      <c r="W228" s="38"/>
      <c r="X228" s="38"/>
      <c r="Y228" s="54">
        <f>IF(T228=Pomocný_list!$B$4,((W228/0.75)+X228),(W228)+X228*0.75)</f>
        <v>0</v>
      </c>
      <c r="Z228" s="38"/>
      <c r="AA228" s="26"/>
      <c r="AB228" s="29"/>
      <c r="AC228" s="29"/>
      <c r="AD228" s="52" t="str">
        <f si="11" t="shared"/>
        <v>Splněna</v>
      </c>
      <c r="AE228" s="53">
        <f ref="AE228:AE291" si="14" t="shared">IF(SUM(AR228:BU228)&gt;Y228,"Překročeno",SUM(AR228:BU228))</f>
        <v>0</v>
      </c>
      <c r="AF228" s="53">
        <f si="12" t="shared"/>
        <v>0</v>
      </c>
      <c r="AG228" s="30"/>
      <c r="AH228" s="30"/>
      <c r="AI228" s="30"/>
      <c r="AJ228" s="30"/>
      <c r="AK228" s="30"/>
      <c r="AL228" s="30"/>
      <c r="AM228" s="30"/>
      <c r="AN228" s="30"/>
      <c r="AO228" s="30"/>
      <c r="AP228" s="56" t="b">
        <f>IFERROR(IF(T228=Pomocný_list!$B$2,AF228*Pomocný_list!$C$2,IF(T228=Pomocný_list!$B$3,AF228*Pomocný_list!$C$3,IF(T228=Pomocný_list!$B$4,AF228*Pomocný_list!$C$4,IF(T228=Pomocný_list!$B$5,AF228*Pomocný_list!$C$5,IF(T228=Pomocný_list!$B$6,AF228*Pomocný_list!$C$6,IF(T228=Pomocný_list!$B$7,AF228*Pomocný_list!$C$7,IF(T228=Pomocný_list!$B$8,AF228*Pomocný_list!$C$8))))))),"Chybné údaje")</f>
        <v>0</v>
      </c>
      <c r="AQ228" s="56">
        <f si="13" t="shared"/>
        <v>0</v>
      </c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</row>
    <row r="229" spans="15:73" x14ac:dyDescent="0.3">
      <c r="O229" s="25"/>
      <c r="P229" s="25"/>
      <c r="Q229" s="25"/>
      <c r="R229" s="25"/>
      <c r="S229" s="25"/>
      <c r="T229" s="25"/>
      <c r="U229" s="25"/>
      <c r="V229" s="28"/>
      <c r="W229" s="38"/>
      <c r="X229" s="38"/>
      <c r="Y229" s="54">
        <f>IF(T229=Pomocný_list!$B$4,((W229/0.75)+X229),(W229)+X229*0.75)</f>
        <v>0</v>
      </c>
      <c r="Z229" s="38"/>
      <c r="AA229" s="26"/>
      <c r="AB229" s="29"/>
      <c r="AC229" s="29"/>
      <c r="AD229" s="52" t="str">
        <f ref="AD229:AD292" si="15" t="shared">IF(AE229&gt;=Y229*0.7,"Splněna","Nesplněna")</f>
        <v>Splněna</v>
      </c>
      <c r="AE229" s="53">
        <f si="14" t="shared"/>
        <v>0</v>
      </c>
      <c r="AF229" s="53">
        <f ref="AF229:AF292" si="16" t="shared">IF(SUM(AG229:AO229)&lt;=Z229,SUM(AG229:AO229),"Překročeno")</f>
        <v>0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56" t="b">
        <f>IFERROR(IF(T229=Pomocný_list!$B$2,AF229*Pomocný_list!$C$2,IF(T229=Pomocný_list!$B$3,AF229*Pomocný_list!$C$3,IF(T229=Pomocný_list!$B$4,AF229*Pomocný_list!$C$4,IF(T229=Pomocný_list!$B$5,AF229*Pomocný_list!$C$5,IF(T229=Pomocný_list!$B$6,AF229*Pomocný_list!$C$6,IF(T229=Pomocný_list!$B$7,AF229*Pomocný_list!$C$7,IF(T229=Pomocný_list!$B$8,AF229*Pomocný_list!$C$8))))))),"Chybné údaje")</f>
        <v>0</v>
      </c>
      <c r="AQ229" s="56">
        <f ref="AQ229:AQ292" si="17" t="shared">IFERROR(AP229/100*$D$26,"Chybné údaje")</f>
        <v>0</v>
      </c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</row>
    <row r="230" spans="15:73" x14ac:dyDescent="0.3">
      <c r="O230" s="25"/>
      <c r="P230" s="25"/>
      <c r="Q230" s="25"/>
      <c r="R230" s="25"/>
      <c r="S230" s="25"/>
      <c r="T230" s="25"/>
      <c r="U230" s="25"/>
      <c r="V230" s="28"/>
      <c r="W230" s="38"/>
      <c r="X230" s="38"/>
      <c r="Y230" s="54">
        <f>IF(T230=Pomocný_list!$B$4,((W230/0.75)+X230),(W230)+X230*0.75)</f>
        <v>0</v>
      </c>
      <c r="Z230" s="38"/>
      <c r="AA230" s="26"/>
      <c r="AB230" s="29"/>
      <c r="AC230" s="29"/>
      <c r="AD230" s="52" t="str">
        <f si="15" t="shared"/>
        <v>Splněna</v>
      </c>
      <c r="AE230" s="53">
        <f si="14" t="shared"/>
        <v>0</v>
      </c>
      <c r="AF230" s="53">
        <f si="16" t="shared"/>
        <v>0</v>
      </c>
      <c r="AG230" s="30"/>
      <c r="AH230" s="30"/>
      <c r="AI230" s="30"/>
      <c r="AJ230" s="30"/>
      <c r="AK230" s="30"/>
      <c r="AL230" s="30"/>
      <c r="AM230" s="30"/>
      <c r="AN230" s="30"/>
      <c r="AO230" s="30"/>
      <c r="AP230" s="56" t="b">
        <f>IFERROR(IF(T230=Pomocný_list!$B$2,AF230*Pomocný_list!$C$2,IF(T230=Pomocný_list!$B$3,AF230*Pomocný_list!$C$3,IF(T230=Pomocný_list!$B$4,AF230*Pomocný_list!$C$4,IF(T230=Pomocný_list!$B$5,AF230*Pomocný_list!$C$5,IF(T230=Pomocný_list!$B$6,AF230*Pomocný_list!$C$6,IF(T230=Pomocný_list!$B$7,AF230*Pomocný_list!$C$7,IF(T230=Pomocný_list!$B$8,AF230*Pomocný_list!$C$8))))))),"Chybné údaje")</f>
        <v>0</v>
      </c>
      <c r="AQ230" s="56">
        <f si="17" t="shared"/>
        <v>0</v>
      </c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</row>
    <row r="231" spans="15:73" x14ac:dyDescent="0.3">
      <c r="O231" s="25"/>
      <c r="P231" s="25"/>
      <c r="Q231" s="25"/>
      <c r="R231" s="25"/>
      <c r="S231" s="25"/>
      <c r="T231" s="25"/>
      <c r="U231" s="25"/>
      <c r="V231" s="28"/>
      <c r="W231" s="38"/>
      <c r="X231" s="38"/>
      <c r="Y231" s="54">
        <f>IF(T231=Pomocný_list!$B$4,((W231/0.75)+X231),(W231)+X231*0.75)</f>
        <v>0</v>
      </c>
      <c r="Z231" s="38"/>
      <c r="AA231" s="26"/>
      <c r="AB231" s="29"/>
      <c r="AC231" s="29"/>
      <c r="AD231" s="52" t="str">
        <f si="15" t="shared"/>
        <v>Splněna</v>
      </c>
      <c r="AE231" s="53">
        <f si="14" t="shared"/>
        <v>0</v>
      </c>
      <c r="AF231" s="53">
        <f si="16" t="shared"/>
        <v>0</v>
      </c>
      <c r="AG231" s="30"/>
      <c r="AH231" s="30"/>
      <c r="AI231" s="30"/>
      <c r="AJ231" s="30"/>
      <c r="AK231" s="30"/>
      <c r="AL231" s="30"/>
      <c r="AM231" s="30"/>
      <c r="AN231" s="30"/>
      <c r="AO231" s="30"/>
      <c r="AP231" s="56" t="b">
        <f>IFERROR(IF(T231=Pomocný_list!$B$2,AF231*Pomocný_list!$C$2,IF(T231=Pomocný_list!$B$3,AF231*Pomocný_list!$C$3,IF(T231=Pomocný_list!$B$4,AF231*Pomocný_list!$C$4,IF(T231=Pomocný_list!$B$5,AF231*Pomocný_list!$C$5,IF(T231=Pomocný_list!$B$6,AF231*Pomocný_list!$C$6,IF(T231=Pomocný_list!$B$7,AF231*Pomocný_list!$C$7,IF(T231=Pomocný_list!$B$8,AF231*Pomocný_list!$C$8))))))),"Chybné údaje")</f>
        <v>0</v>
      </c>
      <c r="AQ231" s="56">
        <f si="17" t="shared"/>
        <v>0</v>
      </c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</row>
    <row r="232" spans="15:73" x14ac:dyDescent="0.3">
      <c r="O232" s="25"/>
      <c r="P232" s="25"/>
      <c r="Q232" s="25"/>
      <c r="R232" s="25"/>
      <c r="S232" s="25"/>
      <c r="T232" s="25"/>
      <c r="U232" s="25"/>
      <c r="V232" s="28"/>
      <c r="W232" s="38"/>
      <c r="X232" s="38"/>
      <c r="Y232" s="54">
        <f>IF(T232=Pomocný_list!$B$4,((W232/0.75)+X232),(W232)+X232*0.75)</f>
        <v>0</v>
      </c>
      <c r="Z232" s="38"/>
      <c r="AA232" s="26"/>
      <c r="AB232" s="29"/>
      <c r="AC232" s="29"/>
      <c r="AD232" s="52" t="str">
        <f si="15" t="shared"/>
        <v>Splněna</v>
      </c>
      <c r="AE232" s="53">
        <f si="14" t="shared"/>
        <v>0</v>
      </c>
      <c r="AF232" s="53">
        <f si="16" t="shared"/>
        <v>0</v>
      </c>
      <c r="AG232" s="30"/>
      <c r="AH232" s="30"/>
      <c r="AI232" s="30"/>
      <c r="AJ232" s="30"/>
      <c r="AK232" s="30"/>
      <c r="AL232" s="30"/>
      <c r="AM232" s="30"/>
      <c r="AN232" s="30"/>
      <c r="AO232" s="30"/>
      <c r="AP232" s="56" t="b">
        <f>IFERROR(IF(T232=Pomocný_list!$B$2,AF232*Pomocný_list!$C$2,IF(T232=Pomocný_list!$B$3,AF232*Pomocný_list!$C$3,IF(T232=Pomocný_list!$B$4,AF232*Pomocný_list!$C$4,IF(T232=Pomocný_list!$B$5,AF232*Pomocný_list!$C$5,IF(T232=Pomocný_list!$B$6,AF232*Pomocný_list!$C$6,IF(T232=Pomocný_list!$B$7,AF232*Pomocný_list!$C$7,IF(T232=Pomocný_list!$B$8,AF232*Pomocný_list!$C$8))))))),"Chybné údaje")</f>
        <v>0</v>
      </c>
      <c r="AQ232" s="56">
        <f si="17" t="shared"/>
        <v>0</v>
      </c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</row>
    <row r="233" spans="15:73" x14ac:dyDescent="0.3">
      <c r="O233" s="25"/>
      <c r="P233" s="25"/>
      <c r="Q233" s="25"/>
      <c r="R233" s="25"/>
      <c r="S233" s="25"/>
      <c r="T233" s="25"/>
      <c r="U233" s="25"/>
      <c r="V233" s="28"/>
      <c r="W233" s="38"/>
      <c r="X233" s="38"/>
      <c r="Y233" s="54">
        <f>IF(T233=Pomocný_list!$B$4,((W233/0.75)+X233),(W233)+X233*0.75)</f>
        <v>0</v>
      </c>
      <c r="Z233" s="38"/>
      <c r="AA233" s="26"/>
      <c r="AB233" s="29"/>
      <c r="AC233" s="29"/>
      <c r="AD233" s="52" t="str">
        <f si="15" t="shared"/>
        <v>Splněna</v>
      </c>
      <c r="AE233" s="53">
        <f si="14" t="shared"/>
        <v>0</v>
      </c>
      <c r="AF233" s="53">
        <f si="16" t="shared"/>
        <v>0</v>
      </c>
      <c r="AG233" s="30"/>
      <c r="AH233" s="30"/>
      <c r="AI233" s="30"/>
      <c r="AJ233" s="30"/>
      <c r="AK233" s="30"/>
      <c r="AL233" s="30"/>
      <c r="AM233" s="30"/>
      <c r="AN233" s="30"/>
      <c r="AO233" s="30"/>
      <c r="AP233" s="56" t="b">
        <f>IFERROR(IF(T233=Pomocný_list!$B$2,AF233*Pomocný_list!$C$2,IF(T233=Pomocný_list!$B$3,AF233*Pomocný_list!$C$3,IF(T233=Pomocný_list!$B$4,AF233*Pomocný_list!$C$4,IF(T233=Pomocný_list!$B$5,AF233*Pomocný_list!$C$5,IF(T233=Pomocný_list!$B$6,AF233*Pomocný_list!$C$6,IF(T233=Pomocný_list!$B$7,AF233*Pomocný_list!$C$7,IF(T233=Pomocný_list!$B$8,AF233*Pomocný_list!$C$8))))))),"Chybné údaje")</f>
        <v>0</v>
      </c>
      <c r="AQ233" s="56">
        <f si="17" t="shared"/>
        <v>0</v>
      </c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</row>
    <row r="234" spans="15:73" x14ac:dyDescent="0.3">
      <c r="O234" s="25"/>
      <c r="P234" s="25"/>
      <c r="Q234" s="25"/>
      <c r="R234" s="25"/>
      <c r="S234" s="25"/>
      <c r="T234" s="25"/>
      <c r="U234" s="25"/>
      <c r="V234" s="28"/>
      <c r="W234" s="38"/>
      <c r="X234" s="38"/>
      <c r="Y234" s="54">
        <f>IF(T234=Pomocný_list!$B$4,((W234/0.75)+X234),(W234)+X234*0.75)</f>
        <v>0</v>
      </c>
      <c r="Z234" s="38"/>
      <c r="AA234" s="26"/>
      <c r="AB234" s="29"/>
      <c r="AC234" s="29"/>
      <c r="AD234" s="52" t="str">
        <f si="15" t="shared"/>
        <v>Splněna</v>
      </c>
      <c r="AE234" s="53">
        <f si="14" t="shared"/>
        <v>0</v>
      </c>
      <c r="AF234" s="53">
        <f si="16" t="shared"/>
        <v>0</v>
      </c>
      <c r="AG234" s="30"/>
      <c r="AH234" s="30"/>
      <c r="AI234" s="30"/>
      <c r="AJ234" s="30"/>
      <c r="AK234" s="30"/>
      <c r="AL234" s="30"/>
      <c r="AM234" s="30"/>
      <c r="AN234" s="30"/>
      <c r="AO234" s="30"/>
      <c r="AP234" s="56" t="b">
        <f>IFERROR(IF(T234=Pomocný_list!$B$2,AF234*Pomocný_list!$C$2,IF(T234=Pomocný_list!$B$3,AF234*Pomocný_list!$C$3,IF(T234=Pomocný_list!$B$4,AF234*Pomocný_list!$C$4,IF(T234=Pomocný_list!$B$5,AF234*Pomocný_list!$C$5,IF(T234=Pomocný_list!$B$6,AF234*Pomocný_list!$C$6,IF(T234=Pomocný_list!$B$7,AF234*Pomocný_list!$C$7,IF(T234=Pomocný_list!$B$8,AF234*Pomocný_list!$C$8))))))),"Chybné údaje")</f>
        <v>0</v>
      </c>
      <c r="AQ234" s="56">
        <f si="17" t="shared"/>
        <v>0</v>
      </c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</row>
    <row r="235" spans="15:73" x14ac:dyDescent="0.3">
      <c r="O235" s="25"/>
      <c r="P235" s="25"/>
      <c r="Q235" s="25"/>
      <c r="R235" s="25"/>
      <c r="S235" s="25"/>
      <c r="T235" s="25"/>
      <c r="U235" s="25"/>
      <c r="V235" s="28"/>
      <c r="W235" s="38"/>
      <c r="X235" s="38"/>
      <c r="Y235" s="54">
        <f>IF(T235=Pomocný_list!$B$4,((W235/0.75)+X235),(W235)+X235*0.75)</f>
        <v>0</v>
      </c>
      <c r="Z235" s="38"/>
      <c r="AA235" s="26"/>
      <c r="AB235" s="29"/>
      <c r="AC235" s="29"/>
      <c r="AD235" s="52" t="str">
        <f si="15" t="shared"/>
        <v>Splněna</v>
      </c>
      <c r="AE235" s="53">
        <f si="14" t="shared"/>
        <v>0</v>
      </c>
      <c r="AF235" s="53">
        <f si="16" t="shared"/>
        <v>0</v>
      </c>
      <c r="AG235" s="30"/>
      <c r="AH235" s="30"/>
      <c r="AI235" s="30"/>
      <c r="AJ235" s="30"/>
      <c r="AK235" s="30"/>
      <c r="AL235" s="30"/>
      <c r="AM235" s="30"/>
      <c r="AN235" s="30"/>
      <c r="AO235" s="30"/>
      <c r="AP235" s="56" t="b">
        <f>IFERROR(IF(T235=Pomocný_list!$B$2,AF235*Pomocný_list!$C$2,IF(T235=Pomocný_list!$B$3,AF235*Pomocný_list!$C$3,IF(T235=Pomocný_list!$B$4,AF235*Pomocný_list!$C$4,IF(T235=Pomocný_list!$B$5,AF235*Pomocný_list!$C$5,IF(T235=Pomocný_list!$B$6,AF235*Pomocný_list!$C$6,IF(T235=Pomocný_list!$B$7,AF235*Pomocný_list!$C$7,IF(T235=Pomocný_list!$B$8,AF235*Pomocný_list!$C$8))))))),"Chybné údaje")</f>
        <v>0</v>
      </c>
      <c r="AQ235" s="56">
        <f si="17" t="shared"/>
        <v>0</v>
      </c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</row>
    <row r="236" spans="15:73" x14ac:dyDescent="0.3">
      <c r="O236" s="25"/>
      <c r="P236" s="25"/>
      <c r="Q236" s="25"/>
      <c r="R236" s="25"/>
      <c r="S236" s="25"/>
      <c r="T236" s="25"/>
      <c r="U236" s="25"/>
      <c r="V236" s="28"/>
      <c r="W236" s="38"/>
      <c r="X236" s="38"/>
      <c r="Y236" s="54">
        <f>IF(T236=Pomocný_list!$B$4,((W236/0.75)+X236),(W236)+X236*0.75)</f>
        <v>0</v>
      </c>
      <c r="Z236" s="38"/>
      <c r="AA236" s="26"/>
      <c r="AB236" s="29"/>
      <c r="AC236" s="29"/>
      <c r="AD236" s="52" t="str">
        <f si="15" t="shared"/>
        <v>Splněna</v>
      </c>
      <c r="AE236" s="53">
        <f si="14" t="shared"/>
        <v>0</v>
      </c>
      <c r="AF236" s="53">
        <f si="16" t="shared"/>
        <v>0</v>
      </c>
      <c r="AG236" s="30"/>
      <c r="AH236" s="30"/>
      <c r="AI236" s="30"/>
      <c r="AJ236" s="30"/>
      <c r="AK236" s="30"/>
      <c r="AL236" s="30"/>
      <c r="AM236" s="30"/>
      <c r="AN236" s="30"/>
      <c r="AO236" s="30"/>
      <c r="AP236" s="56" t="b">
        <f>IFERROR(IF(T236=Pomocný_list!$B$2,AF236*Pomocný_list!$C$2,IF(T236=Pomocný_list!$B$3,AF236*Pomocný_list!$C$3,IF(T236=Pomocný_list!$B$4,AF236*Pomocný_list!$C$4,IF(T236=Pomocný_list!$B$5,AF236*Pomocný_list!$C$5,IF(T236=Pomocný_list!$B$6,AF236*Pomocný_list!$C$6,IF(T236=Pomocný_list!$B$7,AF236*Pomocný_list!$C$7,IF(T236=Pomocný_list!$B$8,AF236*Pomocný_list!$C$8))))))),"Chybné údaje")</f>
        <v>0</v>
      </c>
      <c r="AQ236" s="56">
        <f si="17" t="shared"/>
        <v>0</v>
      </c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</row>
    <row r="237" spans="15:73" x14ac:dyDescent="0.3">
      <c r="O237" s="25"/>
      <c r="P237" s="25"/>
      <c r="Q237" s="25"/>
      <c r="R237" s="25"/>
      <c r="S237" s="25"/>
      <c r="T237" s="25"/>
      <c r="U237" s="25"/>
      <c r="V237" s="28"/>
      <c r="W237" s="38"/>
      <c r="X237" s="38"/>
      <c r="Y237" s="54">
        <f>IF(T237=Pomocný_list!$B$4,((W237/0.75)+X237),(W237)+X237*0.75)</f>
        <v>0</v>
      </c>
      <c r="Z237" s="38"/>
      <c r="AA237" s="26"/>
      <c r="AB237" s="29"/>
      <c r="AC237" s="29"/>
      <c r="AD237" s="52" t="str">
        <f si="15" t="shared"/>
        <v>Splněna</v>
      </c>
      <c r="AE237" s="53">
        <f si="14" t="shared"/>
        <v>0</v>
      </c>
      <c r="AF237" s="53">
        <f si="16" t="shared"/>
        <v>0</v>
      </c>
      <c r="AG237" s="30"/>
      <c r="AH237" s="30"/>
      <c r="AI237" s="30"/>
      <c r="AJ237" s="30"/>
      <c r="AK237" s="30"/>
      <c r="AL237" s="30"/>
      <c r="AM237" s="30"/>
      <c r="AN237" s="30"/>
      <c r="AO237" s="30"/>
      <c r="AP237" s="56" t="b">
        <f>IFERROR(IF(T237=Pomocný_list!$B$2,AF237*Pomocný_list!$C$2,IF(T237=Pomocný_list!$B$3,AF237*Pomocný_list!$C$3,IF(T237=Pomocný_list!$B$4,AF237*Pomocný_list!$C$4,IF(T237=Pomocný_list!$B$5,AF237*Pomocný_list!$C$5,IF(T237=Pomocný_list!$B$6,AF237*Pomocný_list!$C$6,IF(T237=Pomocný_list!$B$7,AF237*Pomocný_list!$C$7,IF(T237=Pomocný_list!$B$8,AF237*Pomocný_list!$C$8))))))),"Chybné údaje")</f>
        <v>0</v>
      </c>
      <c r="AQ237" s="56">
        <f si="17" t="shared"/>
        <v>0</v>
      </c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</row>
    <row r="238" spans="15:73" x14ac:dyDescent="0.3">
      <c r="O238" s="25"/>
      <c r="P238" s="25"/>
      <c r="Q238" s="25"/>
      <c r="R238" s="25"/>
      <c r="S238" s="25"/>
      <c r="T238" s="25"/>
      <c r="U238" s="25"/>
      <c r="V238" s="28"/>
      <c r="W238" s="38"/>
      <c r="X238" s="38"/>
      <c r="Y238" s="54">
        <f>IF(T238=Pomocný_list!$B$4,((W238/0.75)+X238),(W238)+X238*0.75)</f>
        <v>0</v>
      </c>
      <c r="Z238" s="38"/>
      <c r="AA238" s="26"/>
      <c r="AB238" s="29"/>
      <c r="AC238" s="29"/>
      <c r="AD238" s="52" t="str">
        <f si="15" t="shared"/>
        <v>Splněna</v>
      </c>
      <c r="AE238" s="53">
        <f si="14" t="shared"/>
        <v>0</v>
      </c>
      <c r="AF238" s="53">
        <f si="16" t="shared"/>
        <v>0</v>
      </c>
      <c r="AG238" s="30"/>
      <c r="AH238" s="30"/>
      <c r="AI238" s="30"/>
      <c r="AJ238" s="30"/>
      <c r="AK238" s="30"/>
      <c r="AL238" s="30"/>
      <c r="AM238" s="30"/>
      <c r="AN238" s="30"/>
      <c r="AO238" s="30"/>
      <c r="AP238" s="56" t="b">
        <f>IFERROR(IF(T238=Pomocný_list!$B$2,AF238*Pomocný_list!$C$2,IF(T238=Pomocný_list!$B$3,AF238*Pomocný_list!$C$3,IF(T238=Pomocný_list!$B$4,AF238*Pomocný_list!$C$4,IF(T238=Pomocný_list!$B$5,AF238*Pomocný_list!$C$5,IF(T238=Pomocný_list!$B$6,AF238*Pomocný_list!$C$6,IF(T238=Pomocný_list!$B$7,AF238*Pomocný_list!$C$7,IF(T238=Pomocný_list!$B$8,AF238*Pomocný_list!$C$8))))))),"Chybné údaje")</f>
        <v>0</v>
      </c>
      <c r="AQ238" s="56">
        <f si="17" t="shared"/>
        <v>0</v>
      </c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</row>
    <row r="239" spans="15:73" x14ac:dyDescent="0.3">
      <c r="O239" s="25"/>
      <c r="P239" s="25"/>
      <c r="Q239" s="25"/>
      <c r="R239" s="25"/>
      <c r="S239" s="25"/>
      <c r="T239" s="25"/>
      <c r="U239" s="25"/>
      <c r="V239" s="28"/>
      <c r="W239" s="38"/>
      <c r="X239" s="38"/>
      <c r="Y239" s="54">
        <f>IF(T239=Pomocný_list!$B$4,((W239/0.75)+X239),(W239)+X239*0.75)</f>
        <v>0</v>
      </c>
      <c r="Z239" s="38"/>
      <c r="AA239" s="26"/>
      <c r="AB239" s="29"/>
      <c r="AC239" s="29"/>
      <c r="AD239" s="52" t="str">
        <f si="15" t="shared"/>
        <v>Splněna</v>
      </c>
      <c r="AE239" s="53">
        <f si="14" t="shared"/>
        <v>0</v>
      </c>
      <c r="AF239" s="53">
        <f si="16" t="shared"/>
        <v>0</v>
      </c>
      <c r="AG239" s="30"/>
      <c r="AH239" s="30"/>
      <c r="AI239" s="30"/>
      <c r="AJ239" s="30"/>
      <c r="AK239" s="30"/>
      <c r="AL239" s="30"/>
      <c r="AM239" s="30"/>
      <c r="AN239" s="30"/>
      <c r="AO239" s="30"/>
      <c r="AP239" s="56" t="b">
        <f>IFERROR(IF(T239=Pomocný_list!$B$2,AF239*Pomocný_list!$C$2,IF(T239=Pomocný_list!$B$3,AF239*Pomocný_list!$C$3,IF(T239=Pomocný_list!$B$4,AF239*Pomocný_list!$C$4,IF(T239=Pomocný_list!$B$5,AF239*Pomocný_list!$C$5,IF(T239=Pomocný_list!$B$6,AF239*Pomocný_list!$C$6,IF(T239=Pomocný_list!$B$7,AF239*Pomocný_list!$C$7,IF(T239=Pomocný_list!$B$8,AF239*Pomocný_list!$C$8))))))),"Chybné údaje")</f>
        <v>0</v>
      </c>
      <c r="AQ239" s="56">
        <f si="17" t="shared"/>
        <v>0</v>
      </c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</row>
    <row r="240" spans="15:73" x14ac:dyDescent="0.3">
      <c r="O240" s="25"/>
      <c r="P240" s="25"/>
      <c r="Q240" s="25"/>
      <c r="R240" s="25"/>
      <c r="S240" s="25"/>
      <c r="T240" s="25"/>
      <c r="U240" s="25"/>
      <c r="V240" s="28"/>
      <c r="W240" s="38"/>
      <c r="X240" s="38"/>
      <c r="Y240" s="54">
        <f>IF(T240=Pomocný_list!$B$4,((W240/0.75)+X240),(W240)+X240*0.75)</f>
        <v>0</v>
      </c>
      <c r="Z240" s="38"/>
      <c r="AA240" s="26"/>
      <c r="AB240" s="29"/>
      <c r="AC240" s="29"/>
      <c r="AD240" s="52" t="str">
        <f si="15" t="shared"/>
        <v>Splněna</v>
      </c>
      <c r="AE240" s="53">
        <f si="14" t="shared"/>
        <v>0</v>
      </c>
      <c r="AF240" s="53">
        <f si="16" t="shared"/>
        <v>0</v>
      </c>
      <c r="AG240" s="30"/>
      <c r="AH240" s="30"/>
      <c r="AI240" s="30"/>
      <c r="AJ240" s="30"/>
      <c r="AK240" s="30"/>
      <c r="AL240" s="30"/>
      <c r="AM240" s="30"/>
      <c r="AN240" s="30"/>
      <c r="AO240" s="30"/>
      <c r="AP240" s="56" t="b">
        <f>IFERROR(IF(T240=Pomocný_list!$B$2,AF240*Pomocný_list!$C$2,IF(T240=Pomocný_list!$B$3,AF240*Pomocný_list!$C$3,IF(T240=Pomocný_list!$B$4,AF240*Pomocný_list!$C$4,IF(T240=Pomocný_list!$B$5,AF240*Pomocný_list!$C$5,IF(T240=Pomocný_list!$B$6,AF240*Pomocný_list!$C$6,IF(T240=Pomocný_list!$B$7,AF240*Pomocný_list!$C$7,IF(T240=Pomocný_list!$B$8,AF240*Pomocný_list!$C$8))))))),"Chybné údaje")</f>
        <v>0</v>
      </c>
      <c r="AQ240" s="56">
        <f si="17" t="shared"/>
        <v>0</v>
      </c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</row>
    <row r="241" spans="15:73" x14ac:dyDescent="0.3">
      <c r="O241" s="25"/>
      <c r="P241" s="25"/>
      <c r="Q241" s="25"/>
      <c r="R241" s="25"/>
      <c r="S241" s="25"/>
      <c r="T241" s="25"/>
      <c r="U241" s="25"/>
      <c r="V241" s="28"/>
      <c r="W241" s="38"/>
      <c r="X241" s="38"/>
      <c r="Y241" s="54">
        <f>IF(T241=Pomocný_list!$B$4,((W241/0.75)+X241),(W241)+X241*0.75)</f>
        <v>0</v>
      </c>
      <c r="Z241" s="38"/>
      <c r="AA241" s="26"/>
      <c r="AB241" s="29"/>
      <c r="AC241" s="29"/>
      <c r="AD241" s="52" t="str">
        <f si="15" t="shared"/>
        <v>Splněna</v>
      </c>
      <c r="AE241" s="53">
        <f si="14" t="shared"/>
        <v>0</v>
      </c>
      <c r="AF241" s="53">
        <f si="16" t="shared"/>
        <v>0</v>
      </c>
      <c r="AG241" s="30"/>
      <c r="AH241" s="30"/>
      <c r="AI241" s="30"/>
      <c r="AJ241" s="30"/>
      <c r="AK241" s="30"/>
      <c r="AL241" s="30"/>
      <c r="AM241" s="30"/>
      <c r="AN241" s="30"/>
      <c r="AO241" s="30"/>
      <c r="AP241" s="56" t="b">
        <f>IFERROR(IF(T241=Pomocný_list!$B$2,AF241*Pomocný_list!$C$2,IF(T241=Pomocný_list!$B$3,AF241*Pomocný_list!$C$3,IF(T241=Pomocný_list!$B$4,AF241*Pomocný_list!$C$4,IF(T241=Pomocný_list!$B$5,AF241*Pomocný_list!$C$5,IF(T241=Pomocný_list!$B$6,AF241*Pomocný_list!$C$6,IF(T241=Pomocný_list!$B$7,AF241*Pomocný_list!$C$7,IF(T241=Pomocný_list!$B$8,AF241*Pomocný_list!$C$8))))))),"Chybné údaje")</f>
        <v>0</v>
      </c>
      <c r="AQ241" s="56">
        <f si="17" t="shared"/>
        <v>0</v>
      </c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</row>
    <row r="242" spans="15:73" x14ac:dyDescent="0.3">
      <c r="O242" s="25"/>
      <c r="P242" s="25"/>
      <c r="Q242" s="25"/>
      <c r="R242" s="25"/>
      <c r="S242" s="25"/>
      <c r="T242" s="25"/>
      <c r="U242" s="25"/>
      <c r="V242" s="28"/>
      <c r="W242" s="38"/>
      <c r="X242" s="38"/>
      <c r="Y242" s="54">
        <f>IF(T242=Pomocný_list!$B$4,((W242/0.75)+X242),(W242)+X242*0.75)</f>
        <v>0</v>
      </c>
      <c r="Z242" s="38"/>
      <c r="AA242" s="26"/>
      <c r="AB242" s="29"/>
      <c r="AC242" s="29"/>
      <c r="AD242" s="52" t="str">
        <f si="15" t="shared"/>
        <v>Splněna</v>
      </c>
      <c r="AE242" s="53">
        <f si="14" t="shared"/>
        <v>0</v>
      </c>
      <c r="AF242" s="53">
        <f si="16" t="shared"/>
        <v>0</v>
      </c>
      <c r="AG242" s="30"/>
      <c r="AH242" s="30"/>
      <c r="AI242" s="30"/>
      <c r="AJ242" s="30"/>
      <c r="AK242" s="30"/>
      <c r="AL242" s="30"/>
      <c r="AM242" s="30"/>
      <c r="AN242" s="30"/>
      <c r="AO242" s="30"/>
      <c r="AP242" s="56" t="b">
        <f>IFERROR(IF(T242=Pomocný_list!$B$2,AF242*Pomocný_list!$C$2,IF(T242=Pomocný_list!$B$3,AF242*Pomocný_list!$C$3,IF(T242=Pomocný_list!$B$4,AF242*Pomocný_list!$C$4,IF(T242=Pomocný_list!$B$5,AF242*Pomocný_list!$C$5,IF(T242=Pomocný_list!$B$6,AF242*Pomocný_list!$C$6,IF(T242=Pomocný_list!$B$7,AF242*Pomocný_list!$C$7,IF(T242=Pomocný_list!$B$8,AF242*Pomocný_list!$C$8))))))),"Chybné údaje")</f>
        <v>0</v>
      </c>
      <c r="AQ242" s="56">
        <f si="17" t="shared"/>
        <v>0</v>
      </c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</row>
    <row r="243" spans="15:73" x14ac:dyDescent="0.3">
      <c r="O243" s="25"/>
      <c r="P243" s="25"/>
      <c r="Q243" s="25"/>
      <c r="R243" s="25"/>
      <c r="S243" s="25"/>
      <c r="T243" s="25"/>
      <c r="U243" s="25"/>
      <c r="V243" s="28"/>
      <c r="W243" s="38"/>
      <c r="X243" s="38"/>
      <c r="Y243" s="54">
        <f>IF(T243=Pomocný_list!$B$4,((W243/0.75)+X243),(W243)+X243*0.75)</f>
        <v>0</v>
      </c>
      <c r="Z243" s="38"/>
      <c r="AA243" s="26"/>
      <c r="AB243" s="29"/>
      <c r="AC243" s="29"/>
      <c r="AD243" s="52" t="str">
        <f si="15" t="shared"/>
        <v>Splněna</v>
      </c>
      <c r="AE243" s="53">
        <f si="14" t="shared"/>
        <v>0</v>
      </c>
      <c r="AF243" s="53">
        <f si="16" t="shared"/>
        <v>0</v>
      </c>
      <c r="AG243" s="30"/>
      <c r="AH243" s="30"/>
      <c r="AI243" s="30"/>
      <c r="AJ243" s="30"/>
      <c r="AK243" s="30"/>
      <c r="AL243" s="30"/>
      <c r="AM243" s="30"/>
      <c r="AN243" s="30"/>
      <c r="AO243" s="30"/>
      <c r="AP243" s="56" t="b">
        <f>IFERROR(IF(T243=Pomocný_list!$B$2,AF243*Pomocný_list!$C$2,IF(T243=Pomocný_list!$B$3,AF243*Pomocný_list!$C$3,IF(T243=Pomocný_list!$B$4,AF243*Pomocný_list!$C$4,IF(T243=Pomocný_list!$B$5,AF243*Pomocný_list!$C$5,IF(T243=Pomocný_list!$B$6,AF243*Pomocný_list!$C$6,IF(T243=Pomocný_list!$B$7,AF243*Pomocný_list!$C$7,IF(T243=Pomocný_list!$B$8,AF243*Pomocný_list!$C$8))))))),"Chybné údaje")</f>
        <v>0</v>
      </c>
      <c r="AQ243" s="56">
        <f si="17" t="shared"/>
        <v>0</v>
      </c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</row>
    <row r="244" spans="15:73" x14ac:dyDescent="0.3">
      <c r="O244" s="25"/>
      <c r="P244" s="25"/>
      <c r="Q244" s="25"/>
      <c r="R244" s="25"/>
      <c r="S244" s="25"/>
      <c r="T244" s="25"/>
      <c r="U244" s="25"/>
      <c r="V244" s="28"/>
      <c r="W244" s="38"/>
      <c r="X244" s="38"/>
      <c r="Y244" s="54">
        <f>IF(T244=Pomocný_list!$B$4,((W244/0.75)+X244),(W244)+X244*0.75)</f>
        <v>0</v>
      </c>
      <c r="Z244" s="38"/>
      <c r="AA244" s="26"/>
      <c r="AB244" s="29"/>
      <c r="AC244" s="29"/>
      <c r="AD244" s="52" t="str">
        <f si="15" t="shared"/>
        <v>Splněna</v>
      </c>
      <c r="AE244" s="53">
        <f si="14" t="shared"/>
        <v>0</v>
      </c>
      <c r="AF244" s="53">
        <f si="16" t="shared"/>
        <v>0</v>
      </c>
      <c r="AG244" s="30"/>
      <c r="AH244" s="30"/>
      <c r="AI244" s="30"/>
      <c r="AJ244" s="30"/>
      <c r="AK244" s="30"/>
      <c r="AL244" s="30"/>
      <c r="AM244" s="30"/>
      <c r="AN244" s="30"/>
      <c r="AO244" s="30"/>
      <c r="AP244" s="56" t="b">
        <f>IFERROR(IF(T244=Pomocný_list!$B$2,AF244*Pomocný_list!$C$2,IF(T244=Pomocný_list!$B$3,AF244*Pomocný_list!$C$3,IF(T244=Pomocný_list!$B$4,AF244*Pomocný_list!$C$4,IF(T244=Pomocný_list!$B$5,AF244*Pomocný_list!$C$5,IF(T244=Pomocný_list!$B$6,AF244*Pomocný_list!$C$6,IF(T244=Pomocný_list!$B$7,AF244*Pomocný_list!$C$7,IF(T244=Pomocný_list!$B$8,AF244*Pomocný_list!$C$8))))))),"Chybné údaje")</f>
        <v>0</v>
      </c>
      <c r="AQ244" s="56">
        <f si="17" t="shared"/>
        <v>0</v>
      </c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</row>
    <row r="245" spans="15:73" x14ac:dyDescent="0.3">
      <c r="O245" s="25"/>
      <c r="P245" s="25"/>
      <c r="Q245" s="25"/>
      <c r="R245" s="25"/>
      <c r="S245" s="25"/>
      <c r="T245" s="25"/>
      <c r="U245" s="25"/>
      <c r="V245" s="28"/>
      <c r="W245" s="38"/>
      <c r="X245" s="38"/>
      <c r="Y245" s="54">
        <f>IF(T245=Pomocný_list!$B$4,((W245/0.75)+X245),(W245)+X245*0.75)</f>
        <v>0</v>
      </c>
      <c r="Z245" s="38"/>
      <c r="AA245" s="26"/>
      <c r="AB245" s="29"/>
      <c r="AC245" s="29"/>
      <c r="AD245" s="52" t="str">
        <f si="15" t="shared"/>
        <v>Splněna</v>
      </c>
      <c r="AE245" s="53">
        <f si="14" t="shared"/>
        <v>0</v>
      </c>
      <c r="AF245" s="53">
        <f si="16" t="shared"/>
        <v>0</v>
      </c>
      <c r="AG245" s="30"/>
      <c r="AH245" s="30"/>
      <c r="AI245" s="30"/>
      <c r="AJ245" s="30"/>
      <c r="AK245" s="30"/>
      <c r="AL245" s="30"/>
      <c r="AM245" s="30"/>
      <c r="AN245" s="30"/>
      <c r="AO245" s="30"/>
      <c r="AP245" s="56" t="b">
        <f>IFERROR(IF(T245=Pomocný_list!$B$2,AF245*Pomocný_list!$C$2,IF(T245=Pomocný_list!$B$3,AF245*Pomocný_list!$C$3,IF(T245=Pomocný_list!$B$4,AF245*Pomocný_list!$C$4,IF(T245=Pomocný_list!$B$5,AF245*Pomocný_list!$C$5,IF(T245=Pomocný_list!$B$6,AF245*Pomocný_list!$C$6,IF(T245=Pomocný_list!$B$7,AF245*Pomocný_list!$C$7,IF(T245=Pomocný_list!$B$8,AF245*Pomocný_list!$C$8))))))),"Chybné údaje")</f>
        <v>0</v>
      </c>
      <c r="AQ245" s="56">
        <f si="17" t="shared"/>
        <v>0</v>
      </c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</row>
    <row r="246" spans="15:73" x14ac:dyDescent="0.3">
      <c r="O246" s="25"/>
      <c r="P246" s="25"/>
      <c r="Q246" s="25"/>
      <c r="R246" s="25"/>
      <c r="S246" s="25"/>
      <c r="T246" s="25"/>
      <c r="U246" s="25"/>
      <c r="V246" s="28"/>
      <c r="W246" s="38"/>
      <c r="X246" s="38"/>
      <c r="Y246" s="54">
        <f>IF(T246=Pomocný_list!$B$4,((W246/0.75)+X246),(W246)+X246*0.75)</f>
        <v>0</v>
      </c>
      <c r="Z246" s="38"/>
      <c r="AA246" s="26"/>
      <c r="AB246" s="29"/>
      <c r="AC246" s="29"/>
      <c r="AD246" s="52" t="str">
        <f si="15" t="shared"/>
        <v>Splněna</v>
      </c>
      <c r="AE246" s="53">
        <f si="14" t="shared"/>
        <v>0</v>
      </c>
      <c r="AF246" s="53">
        <f si="16" t="shared"/>
        <v>0</v>
      </c>
      <c r="AG246" s="30"/>
      <c r="AH246" s="30"/>
      <c r="AI246" s="30"/>
      <c r="AJ246" s="30"/>
      <c r="AK246" s="30"/>
      <c r="AL246" s="30"/>
      <c r="AM246" s="30"/>
      <c r="AN246" s="30"/>
      <c r="AO246" s="30"/>
      <c r="AP246" s="56" t="b">
        <f>IFERROR(IF(T246=Pomocný_list!$B$2,AF246*Pomocný_list!$C$2,IF(T246=Pomocný_list!$B$3,AF246*Pomocný_list!$C$3,IF(T246=Pomocný_list!$B$4,AF246*Pomocný_list!$C$4,IF(T246=Pomocný_list!$B$5,AF246*Pomocný_list!$C$5,IF(T246=Pomocný_list!$B$6,AF246*Pomocný_list!$C$6,IF(T246=Pomocný_list!$B$7,AF246*Pomocný_list!$C$7,IF(T246=Pomocný_list!$B$8,AF246*Pomocný_list!$C$8))))))),"Chybné údaje")</f>
        <v>0</v>
      </c>
      <c r="AQ246" s="56">
        <f si="17" t="shared"/>
        <v>0</v>
      </c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</row>
    <row r="247" spans="15:73" x14ac:dyDescent="0.3">
      <c r="O247" s="25"/>
      <c r="P247" s="25"/>
      <c r="Q247" s="25"/>
      <c r="R247" s="25"/>
      <c r="S247" s="25"/>
      <c r="T247" s="25"/>
      <c r="U247" s="25"/>
      <c r="V247" s="28"/>
      <c r="W247" s="38"/>
      <c r="X247" s="38"/>
      <c r="Y247" s="54">
        <f>IF(T247=Pomocný_list!$B$4,((W247/0.75)+X247),(W247)+X247*0.75)</f>
        <v>0</v>
      </c>
      <c r="Z247" s="38"/>
      <c r="AA247" s="26"/>
      <c r="AB247" s="29"/>
      <c r="AC247" s="29"/>
      <c r="AD247" s="52" t="str">
        <f si="15" t="shared"/>
        <v>Splněna</v>
      </c>
      <c r="AE247" s="53">
        <f si="14" t="shared"/>
        <v>0</v>
      </c>
      <c r="AF247" s="53">
        <f si="16" t="shared"/>
        <v>0</v>
      </c>
      <c r="AG247" s="30"/>
      <c r="AH247" s="30"/>
      <c r="AI247" s="30"/>
      <c r="AJ247" s="30"/>
      <c r="AK247" s="30"/>
      <c r="AL247" s="30"/>
      <c r="AM247" s="30"/>
      <c r="AN247" s="30"/>
      <c r="AO247" s="30"/>
      <c r="AP247" s="56" t="b">
        <f>IFERROR(IF(T247=Pomocný_list!$B$2,AF247*Pomocný_list!$C$2,IF(T247=Pomocný_list!$B$3,AF247*Pomocný_list!$C$3,IF(T247=Pomocný_list!$B$4,AF247*Pomocný_list!$C$4,IF(T247=Pomocný_list!$B$5,AF247*Pomocný_list!$C$5,IF(T247=Pomocný_list!$B$6,AF247*Pomocný_list!$C$6,IF(T247=Pomocný_list!$B$7,AF247*Pomocný_list!$C$7,IF(T247=Pomocný_list!$B$8,AF247*Pomocný_list!$C$8))))))),"Chybné údaje")</f>
        <v>0</v>
      </c>
      <c r="AQ247" s="56">
        <f si="17" t="shared"/>
        <v>0</v>
      </c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</row>
    <row r="248" spans="15:73" x14ac:dyDescent="0.3">
      <c r="O248" s="25"/>
      <c r="P248" s="25"/>
      <c r="Q248" s="25"/>
      <c r="R248" s="25"/>
      <c r="S248" s="25"/>
      <c r="T248" s="25"/>
      <c r="U248" s="25"/>
      <c r="V248" s="28"/>
      <c r="W248" s="38"/>
      <c r="X248" s="38"/>
      <c r="Y248" s="54">
        <f>IF(T248=Pomocný_list!$B$4,((W248/0.75)+X248),(W248)+X248*0.75)</f>
        <v>0</v>
      </c>
      <c r="Z248" s="38"/>
      <c r="AA248" s="26"/>
      <c r="AB248" s="29"/>
      <c r="AC248" s="29"/>
      <c r="AD248" s="52" t="str">
        <f si="15" t="shared"/>
        <v>Splněna</v>
      </c>
      <c r="AE248" s="53">
        <f si="14" t="shared"/>
        <v>0</v>
      </c>
      <c r="AF248" s="53">
        <f si="16" t="shared"/>
        <v>0</v>
      </c>
      <c r="AG248" s="30"/>
      <c r="AH248" s="30"/>
      <c r="AI248" s="30"/>
      <c r="AJ248" s="30"/>
      <c r="AK248" s="30"/>
      <c r="AL248" s="30"/>
      <c r="AM248" s="30"/>
      <c r="AN248" s="30"/>
      <c r="AO248" s="30"/>
      <c r="AP248" s="56" t="b">
        <f>IFERROR(IF(T248=Pomocný_list!$B$2,AF248*Pomocný_list!$C$2,IF(T248=Pomocný_list!$B$3,AF248*Pomocný_list!$C$3,IF(T248=Pomocný_list!$B$4,AF248*Pomocný_list!$C$4,IF(T248=Pomocný_list!$B$5,AF248*Pomocný_list!$C$5,IF(T248=Pomocný_list!$B$6,AF248*Pomocný_list!$C$6,IF(T248=Pomocný_list!$B$7,AF248*Pomocný_list!$C$7,IF(T248=Pomocný_list!$B$8,AF248*Pomocný_list!$C$8))))))),"Chybné údaje")</f>
        <v>0</v>
      </c>
      <c r="AQ248" s="56">
        <f si="17" t="shared"/>
        <v>0</v>
      </c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</row>
    <row r="249" spans="15:73" x14ac:dyDescent="0.3">
      <c r="O249" s="25"/>
      <c r="P249" s="25"/>
      <c r="Q249" s="25"/>
      <c r="R249" s="25"/>
      <c r="S249" s="25"/>
      <c r="T249" s="25"/>
      <c r="U249" s="25"/>
      <c r="V249" s="28"/>
      <c r="W249" s="38"/>
      <c r="X249" s="38"/>
      <c r="Y249" s="54">
        <f>IF(T249=Pomocný_list!$B$4,((W249/0.75)+X249),(W249)+X249*0.75)</f>
        <v>0</v>
      </c>
      <c r="Z249" s="38"/>
      <c r="AA249" s="26"/>
      <c r="AB249" s="29"/>
      <c r="AC249" s="29"/>
      <c r="AD249" s="52" t="str">
        <f si="15" t="shared"/>
        <v>Splněna</v>
      </c>
      <c r="AE249" s="53">
        <f si="14" t="shared"/>
        <v>0</v>
      </c>
      <c r="AF249" s="53">
        <f si="16" t="shared"/>
        <v>0</v>
      </c>
      <c r="AG249" s="30"/>
      <c r="AH249" s="30"/>
      <c r="AI249" s="30"/>
      <c r="AJ249" s="30"/>
      <c r="AK249" s="30"/>
      <c r="AL249" s="30"/>
      <c r="AM249" s="30"/>
      <c r="AN249" s="30"/>
      <c r="AO249" s="30"/>
      <c r="AP249" s="56" t="b">
        <f>IFERROR(IF(T249=Pomocný_list!$B$2,AF249*Pomocný_list!$C$2,IF(T249=Pomocný_list!$B$3,AF249*Pomocný_list!$C$3,IF(T249=Pomocný_list!$B$4,AF249*Pomocný_list!$C$4,IF(T249=Pomocný_list!$B$5,AF249*Pomocný_list!$C$5,IF(T249=Pomocný_list!$B$6,AF249*Pomocný_list!$C$6,IF(T249=Pomocný_list!$B$7,AF249*Pomocný_list!$C$7,IF(T249=Pomocný_list!$B$8,AF249*Pomocný_list!$C$8))))))),"Chybné údaje")</f>
        <v>0</v>
      </c>
      <c r="AQ249" s="56">
        <f si="17" t="shared"/>
        <v>0</v>
      </c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</row>
    <row r="250" spans="15:73" x14ac:dyDescent="0.3">
      <c r="O250" s="25"/>
      <c r="P250" s="25"/>
      <c r="Q250" s="25"/>
      <c r="R250" s="25"/>
      <c r="S250" s="25"/>
      <c r="T250" s="25"/>
      <c r="U250" s="25"/>
      <c r="V250" s="28"/>
      <c r="W250" s="38"/>
      <c r="X250" s="38"/>
      <c r="Y250" s="54">
        <f>IF(T250=Pomocný_list!$B$4,((W250/0.75)+X250),(W250)+X250*0.75)</f>
        <v>0</v>
      </c>
      <c r="Z250" s="38"/>
      <c r="AA250" s="26"/>
      <c r="AB250" s="29"/>
      <c r="AC250" s="29"/>
      <c r="AD250" s="52" t="str">
        <f si="15" t="shared"/>
        <v>Splněna</v>
      </c>
      <c r="AE250" s="53">
        <f si="14" t="shared"/>
        <v>0</v>
      </c>
      <c r="AF250" s="53">
        <f si="16" t="shared"/>
        <v>0</v>
      </c>
      <c r="AG250" s="30"/>
      <c r="AH250" s="30"/>
      <c r="AI250" s="30"/>
      <c r="AJ250" s="30"/>
      <c r="AK250" s="30"/>
      <c r="AL250" s="30"/>
      <c r="AM250" s="30"/>
      <c r="AN250" s="30"/>
      <c r="AO250" s="30"/>
      <c r="AP250" s="56" t="b">
        <f>IFERROR(IF(T250=Pomocný_list!$B$2,AF250*Pomocný_list!$C$2,IF(T250=Pomocný_list!$B$3,AF250*Pomocný_list!$C$3,IF(T250=Pomocný_list!$B$4,AF250*Pomocný_list!$C$4,IF(T250=Pomocný_list!$B$5,AF250*Pomocný_list!$C$5,IF(T250=Pomocný_list!$B$6,AF250*Pomocný_list!$C$6,IF(T250=Pomocný_list!$B$7,AF250*Pomocný_list!$C$7,IF(T250=Pomocný_list!$B$8,AF250*Pomocný_list!$C$8))))))),"Chybné údaje")</f>
        <v>0</v>
      </c>
      <c r="AQ250" s="56">
        <f si="17" t="shared"/>
        <v>0</v>
      </c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</row>
    <row r="251" spans="15:73" x14ac:dyDescent="0.3">
      <c r="O251" s="25"/>
      <c r="P251" s="25"/>
      <c r="Q251" s="25"/>
      <c r="R251" s="25"/>
      <c r="S251" s="25"/>
      <c r="T251" s="25"/>
      <c r="U251" s="25"/>
      <c r="V251" s="28"/>
      <c r="W251" s="38"/>
      <c r="X251" s="38"/>
      <c r="Y251" s="54">
        <f>IF(T251=Pomocný_list!$B$4,((W251/0.75)+X251),(W251)+X251*0.75)</f>
        <v>0</v>
      </c>
      <c r="Z251" s="38"/>
      <c r="AA251" s="26"/>
      <c r="AB251" s="29"/>
      <c r="AC251" s="29"/>
      <c r="AD251" s="52" t="str">
        <f si="15" t="shared"/>
        <v>Splněna</v>
      </c>
      <c r="AE251" s="53">
        <f si="14" t="shared"/>
        <v>0</v>
      </c>
      <c r="AF251" s="53">
        <f si="16" t="shared"/>
        <v>0</v>
      </c>
      <c r="AG251" s="30"/>
      <c r="AH251" s="30"/>
      <c r="AI251" s="30"/>
      <c r="AJ251" s="30"/>
      <c r="AK251" s="30"/>
      <c r="AL251" s="30"/>
      <c r="AM251" s="30"/>
      <c r="AN251" s="30"/>
      <c r="AO251" s="30"/>
      <c r="AP251" s="56" t="b">
        <f>IFERROR(IF(T251=Pomocný_list!$B$2,AF251*Pomocný_list!$C$2,IF(T251=Pomocný_list!$B$3,AF251*Pomocný_list!$C$3,IF(T251=Pomocný_list!$B$4,AF251*Pomocný_list!$C$4,IF(T251=Pomocný_list!$B$5,AF251*Pomocný_list!$C$5,IF(T251=Pomocný_list!$B$6,AF251*Pomocný_list!$C$6,IF(T251=Pomocný_list!$B$7,AF251*Pomocný_list!$C$7,IF(T251=Pomocný_list!$B$8,AF251*Pomocný_list!$C$8))))))),"Chybné údaje")</f>
        <v>0</v>
      </c>
      <c r="AQ251" s="56">
        <f si="17" t="shared"/>
        <v>0</v>
      </c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</row>
    <row r="252" spans="15:73" x14ac:dyDescent="0.3">
      <c r="O252" s="25"/>
      <c r="P252" s="25"/>
      <c r="Q252" s="25"/>
      <c r="R252" s="25"/>
      <c r="S252" s="25"/>
      <c r="T252" s="25"/>
      <c r="U252" s="25"/>
      <c r="V252" s="28"/>
      <c r="W252" s="38"/>
      <c r="X252" s="38"/>
      <c r="Y252" s="54">
        <f>IF(T252=Pomocný_list!$B$4,((W252/0.75)+X252),(W252)+X252*0.75)</f>
        <v>0</v>
      </c>
      <c r="Z252" s="38"/>
      <c r="AA252" s="26"/>
      <c r="AB252" s="29"/>
      <c r="AC252" s="29"/>
      <c r="AD252" s="52" t="str">
        <f si="15" t="shared"/>
        <v>Splněna</v>
      </c>
      <c r="AE252" s="53">
        <f si="14" t="shared"/>
        <v>0</v>
      </c>
      <c r="AF252" s="53">
        <f si="16" t="shared"/>
        <v>0</v>
      </c>
      <c r="AG252" s="30"/>
      <c r="AH252" s="30"/>
      <c r="AI252" s="30"/>
      <c r="AJ252" s="30"/>
      <c r="AK252" s="30"/>
      <c r="AL252" s="30"/>
      <c r="AM252" s="30"/>
      <c r="AN252" s="30"/>
      <c r="AO252" s="30"/>
      <c r="AP252" s="56" t="b">
        <f>IFERROR(IF(T252=Pomocný_list!$B$2,AF252*Pomocný_list!$C$2,IF(T252=Pomocný_list!$B$3,AF252*Pomocný_list!$C$3,IF(T252=Pomocný_list!$B$4,AF252*Pomocný_list!$C$4,IF(T252=Pomocný_list!$B$5,AF252*Pomocný_list!$C$5,IF(T252=Pomocný_list!$B$6,AF252*Pomocný_list!$C$6,IF(T252=Pomocný_list!$B$7,AF252*Pomocný_list!$C$7,IF(T252=Pomocný_list!$B$8,AF252*Pomocný_list!$C$8))))))),"Chybné údaje")</f>
        <v>0</v>
      </c>
      <c r="AQ252" s="56">
        <f si="17" t="shared"/>
        <v>0</v>
      </c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</row>
    <row r="253" spans="15:73" x14ac:dyDescent="0.3">
      <c r="O253" s="25"/>
      <c r="P253" s="25"/>
      <c r="Q253" s="25"/>
      <c r="R253" s="25"/>
      <c r="S253" s="25"/>
      <c r="T253" s="25"/>
      <c r="U253" s="25"/>
      <c r="V253" s="28"/>
      <c r="W253" s="38"/>
      <c r="X253" s="38"/>
      <c r="Y253" s="54">
        <f>IF(T253=Pomocný_list!$B$4,((W253/0.75)+X253),(W253)+X253*0.75)</f>
        <v>0</v>
      </c>
      <c r="Z253" s="38"/>
      <c r="AA253" s="26"/>
      <c r="AB253" s="29"/>
      <c r="AC253" s="29"/>
      <c r="AD253" s="52" t="str">
        <f si="15" t="shared"/>
        <v>Splněna</v>
      </c>
      <c r="AE253" s="53">
        <f si="14" t="shared"/>
        <v>0</v>
      </c>
      <c r="AF253" s="53">
        <f si="16" t="shared"/>
        <v>0</v>
      </c>
      <c r="AG253" s="30"/>
      <c r="AH253" s="30"/>
      <c r="AI253" s="30"/>
      <c r="AJ253" s="30"/>
      <c r="AK253" s="30"/>
      <c r="AL253" s="30"/>
      <c r="AM253" s="30"/>
      <c r="AN253" s="30"/>
      <c r="AO253" s="30"/>
      <c r="AP253" s="56" t="b">
        <f>IFERROR(IF(T253=Pomocný_list!$B$2,AF253*Pomocný_list!$C$2,IF(T253=Pomocný_list!$B$3,AF253*Pomocný_list!$C$3,IF(T253=Pomocný_list!$B$4,AF253*Pomocný_list!$C$4,IF(T253=Pomocný_list!$B$5,AF253*Pomocný_list!$C$5,IF(T253=Pomocný_list!$B$6,AF253*Pomocný_list!$C$6,IF(T253=Pomocný_list!$B$7,AF253*Pomocný_list!$C$7,IF(T253=Pomocný_list!$B$8,AF253*Pomocný_list!$C$8))))))),"Chybné údaje")</f>
        <v>0</v>
      </c>
      <c r="AQ253" s="56">
        <f si="17" t="shared"/>
        <v>0</v>
      </c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</row>
    <row r="254" spans="15:73" x14ac:dyDescent="0.3">
      <c r="O254" s="25"/>
      <c r="P254" s="25"/>
      <c r="Q254" s="25"/>
      <c r="R254" s="25"/>
      <c r="S254" s="25"/>
      <c r="T254" s="25"/>
      <c r="U254" s="25"/>
      <c r="V254" s="28"/>
      <c r="W254" s="38"/>
      <c r="X254" s="38"/>
      <c r="Y254" s="54">
        <f>IF(T254=Pomocný_list!$B$4,((W254/0.75)+X254),(W254)+X254*0.75)</f>
        <v>0</v>
      </c>
      <c r="Z254" s="38"/>
      <c r="AA254" s="26"/>
      <c r="AB254" s="29"/>
      <c r="AC254" s="29"/>
      <c r="AD254" s="52" t="str">
        <f si="15" t="shared"/>
        <v>Splněna</v>
      </c>
      <c r="AE254" s="53">
        <f si="14" t="shared"/>
        <v>0</v>
      </c>
      <c r="AF254" s="53">
        <f si="16" t="shared"/>
        <v>0</v>
      </c>
      <c r="AG254" s="30"/>
      <c r="AH254" s="30"/>
      <c r="AI254" s="30"/>
      <c r="AJ254" s="30"/>
      <c r="AK254" s="30"/>
      <c r="AL254" s="30"/>
      <c r="AM254" s="30"/>
      <c r="AN254" s="30"/>
      <c r="AO254" s="30"/>
      <c r="AP254" s="56" t="b">
        <f>IFERROR(IF(T254=Pomocný_list!$B$2,AF254*Pomocný_list!$C$2,IF(T254=Pomocný_list!$B$3,AF254*Pomocný_list!$C$3,IF(T254=Pomocný_list!$B$4,AF254*Pomocný_list!$C$4,IF(T254=Pomocný_list!$B$5,AF254*Pomocný_list!$C$5,IF(T254=Pomocný_list!$B$6,AF254*Pomocný_list!$C$6,IF(T254=Pomocný_list!$B$7,AF254*Pomocný_list!$C$7,IF(T254=Pomocný_list!$B$8,AF254*Pomocný_list!$C$8))))))),"Chybné údaje")</f>
        <v>0</v>
      </c>
      <c r="AQ254" s="56">
        <f si="17" t="shared"/>
        <v>0</v>
      </c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</row>
    <row r="255" spans="15:73" x14ac:dyDescent="0.3">
      <c r="O255" s="25"/>
      <c r="P255" s="25"/>
      <c r="Q255" s="25"/>
      <c r="R255" s="25"/>
      <c r="S255" s="25"/>
      <c r="T255" s="25"/>
      <c r="U255" s="25"/>
      <c r="V255" s="28"/>
      <c r="W255" s="38"/>
      <c r="X255" s="38"/>
      <c r="Y255" s="54">
        <f>IF(T255=Pomocný_list!$B$4,((W255/0.75)+X255),(W255)+X255*0.75)</f>
        <v>0</v>
      </c>
      <c r="Z255" s="38"/>
      <c r="AA255" s="26"/>
      <c r="AB255" s="29"/>
      <c r="AC255" s="29"/>
      <c r="AD255" s="52" t="str">
        <f si="15" t="shared"/>
        <v>Splněna</v>
      </c>
      <c r="AE255" s="53">
        <f si="14" t="shared"/>
        <v>0</v>
      </c>
      <c r="AF255" s="53">
        <f si="16" t="shared"/>
        <v>0</v>
      </c>
      <c r="AG255" s="30"/>
      <c r="AH255" s="30"/>
      <c r="AI255" s="30"/>
      <c r="AJ255" s="30"/>
      <c r="AK255" s="30"/>
      <c r="AL255" s="30"/>
      <c r="AM255" s="30"/>
      <c r="AN255" s="30"/>
      <c r="AO255" s="30"/>
      <c r="AP255" s="56" t="b">
        <f>IFERROR(IF(T255=Pomocný_list!$B$2,AF255*Pomocný_list!$C$2,IF(T255=Pomocný_list!$B$3,AF255*Pomocný_list!$C$3,IF(T255=Pomocný_list!$B$4,AF255*Pomocný_list!$C$4,IF(T255=Pomocný_list!$B$5,AF255*Pomocný_list!$C$5,IF(T255=Pomocný_list!$B$6,AF255*Pomocný_list!$C$6,IF(T255=Pomocný_list!$B$7,AF255*Pomocný_list!$C$7,IF(T255=Pomocný_list!$B$8,AF255*Pomocný_list!$C$8))))))),"Chybné údaje")</f>
        <v>0</v>
      </c>
      <c r="AQ255" s="56">
        <f si="17" t="shared"/>
        <v>0</v>
      </c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</row>
    <row r="256" spans="15:73" x14ac:dyDescent="0.3">
      <c r="O256" s="25"/>
      <c r="P256" s="25"/>
      <c r="Q256" s="25"/>
      <c r="R256" s="25"/>
      <c r="S256" s="25"/>
      <c r="T256" s="25"/>
      <c r="U256" s="25"/>
      <c r="V256" s="28"/>
      <c r="W256" s="38"/>
      <c r="X256" s="38"/>
      <c r="Y256" s="54">
        <f>IF(T256=Pomocný_list!$B$4,((W256/0.75)+X256),(W256)+X256*0.75)</f>
        <v>0</v>
      </c>
      <c r="Z256" s="38"/>
      <c r="AA256" s="26"/>
      <c r="AB256" s="29"/>
      <c r="AC256" s="29"/>
      <c r="AD256" s="52" t="str">
        <f si="15" t="shared"/>
        <v>Splněna</v>
      </c>
      <c r="AE256" s="53">
        <f si="14" t="shared"/>
        <v>0</v>
      </c>
      <c r="AF256" s="53">
        <f si="16" t="shared"/>
        <v>0</v>
      </c>
      <c r="AG256" s="30"/>
      <c r="AH256" s="30"/>
      <c r="AI256" s="30"/>
      <c r="AJ256" s="30"/>
      <c r="AK256" s="30"/>
      <c r="AL256" s="30"/>
      <c r="AM256" s="30"/>
      <c r="AN256" s="30"/>
      <c r="AO256" s="30"/>
      <c r="AP256" s="56" t="b">
        <f>IFERROR(IF(T256=Pomocný_list!$B$2,AF256*Pomocný_list!$C$2,IF(T256=Pomocný_list!$B$3,AF256*Pomocný_list!$C$3,IF(T256=Pomocný_list!$B$4,AF256*Pomocný_list!$C$4,IF(T256=Pomocný_list!$B$5,AF256*Pomocný_list!$C$5,IF(T256=Pomocný_list!$B$6,AF256*Pomocný_list!$C$6,IF(T256=Pomocný_list!$B$7,AF256*Pomocný_list!$C$7,IF(T256=Pomocný_list!$B$8,AF256*Pomocný_list!$C$8))))))),"Chybné údaje")</f>
        <v>0</v>
      </c>
      <c r="AQ256" s="56">
        <f si="17" t="shared"/>
        <v>0</v>
      </c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</row>
    <row r="257" spans="15:73" x14ac:dyDescent="0.3">
      <c r="O257" s="25"/>
      <c r="P257" s="25"/>
      <c r="Q257" s="25"/>
      <c r="R257" s="25"/>
      <c r="S257" s="25"/>
      <c r="T257" s="25"/>
      <c r="U257" s="25"/>
      <c r="V257" s="28"/>
      <c r="W257" s="38"/>
      <c r="X257" s="38"/>
      <c r="Y257" s="54">
        <f>IF(T257=Pomocný_list!$B$4,((W257/0.75)+X257),(W257)+X257*0.75)</f>
        <v>0</v>
      </c>
      <c r="Z257" s="38"/>
      <c r="AA257" s="26"/>
      <c r="AB257" s="29"/>
      <c r="AC257" s="29"/>
      <c r="AD257" s="52" t="str">
        <f si="15" t="shared"/>
        <v>Splněna</v>
      </c>
      <c r="AE257" s="53">
        <f si="14" t="shared"/>
        <v>0</v>
      </c>
      <c r="AF257" s="53">
        <f si="16" t="shared"/>
        <v>0</v>
      </c>
      <c r="AG257" s="30"/>
      <c r="AH257" s="30"/>
      <c r="AI257" s="30"/>
      <c r="AJ257" s="30"/>
      <c r="AK257" s="30"/>
      <c r="AL257" s="30"/>
      <c r="AM257" s="30"/>
      <c r="AN257" s="30"/>
      <c r="AO257" s="30"/>
      <c r="AP257" s="56" t="b">
        <f>IFERROR(IF(T257=Pomocný_list!$B$2,AF257*Pomocný_list!$C$2,IF(T257=Pomocný_list!$B$3,AF257*Pomocný_list!$C$3,IF(T257=Pomocný_list!$B$4,AF257*Pomocný_list!$C$4,IF(T257=Pomocný_list!$B$5,AF257*Pomocný_list!$C$5,IF(T257=Pomocný_list!$B$6,AF257*Pomocný_list!$C$6,IF(T257=Pomocný_list!$B$7,AF257*Pomocný_list!$C$7,IF(T257=Pomocný_list!$B$8,AF257*Pomocný_list!$C$8))))))),"Chybné údaje")</f>
        <v>0</v>
      </c>
      <c r="AQ257" s="56">
        <f si="17" t="shared"/>
        <v>0</v>
      </c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</row>
    <row r="258" spans="15:73" x14ac:dyDescent="0.3">
      <c r="O258" s="25"/>
      <c r="P258" s="25"/>
      <c r="Q258" s="25"/>
      <c r="R258" s="25"/>
      <c r="S258" s="25"/>
      <c r="T258" s="25"/>
      <c r="U258" s="25"/>
      <c r="V258" s="28"/>
      <c r="W258" s="38"/>
      <c r="X258" s="38"/>
      <c r="Y258" s="54">
        <f>IF(T258=Pomocný_list!$B$4,((W258/0.75)+X258),(W258)+X258*0.75)</f>
        <v>0</v>
      </c>
      <c r="Z258" s="38"/>
      <c r="AA258" s="26"/>
      <c r="AB258" s="29"/>
      <c r="AC258" s="29"/>
      <c r="AD258" s="52" t="str">
        <f si="15" t="shared"/>
        <v>Splněna</v>
      </c>
      <c r="AE258" s="53">
        <f si="14" t="shared"/>
        <v>0</v>
      </c>
      <c r="AF258" s="53">
        <f si="16" t="shared"/>
        <v>0</v>
      </c>
      <c r="AG258" s="30"/>
      <c r="AH258" s="30"/>
      <c r="AI258" s="30"/>
      <c r="AJ258" s="30"/>
      <c r="AK258" s="30"/>
      <c r="AL258" s="30"/>
      <c r="AM258" s="30"/>
      <c r="AN258" s="30"/>
      <c r="AO258" s="30"/>
      <c r="AP258" s="56" t="b">
        <f>IFERROR(IF(T258=Pomocný_list!$B$2,AF258*Pomocný_list!$C$2,IF(T258=Pomocný_list!$B$3,AF258*Pomocný_list!$C$3,IF(T258=Pomocný_list!$B$4,AF258*Pomocný_list!$C$4,IF(T258=Pomocný_list!$B$5,AF258*Pomocný_list!$C$5,IF(T258=Pomocný_list!$B$6,AF258*Pomocný_list!$C$6,IF(T258=Pomocný_list!$B$7,AF258*Pomocný_list!$C$7,IF(T258=Pomocný_list!$B$8,AF258*Pomocný_list!$C$8))))))),"Chybné údaje")</f>
        <v>0</v>
      </c>
      <c r="AQ258" s="56">
        <f si="17" t="shared"/>
        <v>0</v>
      </c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</row>
    <row r="259" spans="15:73" x14ac:dyDescent="0.3">
      <c r="O259" s="25"/>
      <c r="P259" s="25"/>
      <c r="Q259" s="25"/>
      <c r="R259" s="25"/>
      <c r="S259" s="25"/>
      <c r="T259" s="25"/>
      <c r="U259" s="25"/>
      <c r="V259" s="28"/>
      <c r="W259" s="38"/>
      <c r="X259" s="38"/>
      <c r="Y259" s="54">
        <f>IF(T259=Pomocný_list!$B$4,((W259/0.75)+X259),(W259)+X259*0.75)</f>
        <v>0</v>
      </c>
      <c r="Z259" s="38"/>
      <c r="AA259" s="26"/>
      <c r="AB259" s="29"/>
      <c r="AC259" s="29"/>
      <c r="AD259" s="52" t="str">
        <f si="15" t="shared"/>
        <v>Splněna</v>
      </c>
      <c r="AE259" s="53">
        <f si="14" t="shared"/>
        <v>0</v>
      </c>
      <c r="AF259" s="53">
        <f si="16" t="shared"/>
        <v>0</v>
      </c>
      <c r="AG259" s="30"/>
      <c r="AH259" s="30"/>
      <c r="AI259" s="30"/>
      <c r="AJ259" s="30"/>
      <c r="AK259" s="30"/>
      <c r="AL259" s="30"/>
      <c r="AM259" s="30"/>
      <c r="AN259" s="30"/>
      <c r="AO259" s="30"/>
      <c r="AP259" s="56" t="b">
        <f>IFERROR(IF(T259=Pomocný_list!$B$2,AF259*Pomocný_list!$C$2,IF(T259=Pomocný_list!$B$3,AF259*Pomocný_list!$C$3,IF(T259=Pomocný_list!$B$4,AF259*Pomocný_list!$C$4,IF(T259=Pomocný_list!$B$5,AF259*Pomocný_list!$C$5,IF(T259=Pomocný_list!$B$6,AF259*Pomocný_list!$C$6,IF(T259=Pomocný_list!$B$7,AF259*Pomocný_list!$C$7,IF(T259=Pomocný_list!$B$8,AF259*Pomocný_list!$C$8))))))),"Chybné údaje")</f>
        <v>0</v>
      </c>
      <c r="AQ259" s="56">
        <f si="17" t="shared"/>
        <v>0</v>
      </c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</row>
    <row r="260" spans="15:73" x14ac:dyDescent="0.3">
      <c r="O260" s="25"/>
      <c r="P260" s="25"/>
      <c r="Q260" s="25"/>
      <c r="R260" s="25"/>
      <c r="S260" s="25"/>
      <c r="T260" s="25"/>
      <c r="U260" s="25"/>
      <c r="V260" s="28"/>
      <c r="W260" s="38"/>
      <c r="X260" s="38"/>
      <c r="Y260" s="54">
        <f>IF(T260=Pomocný_list!$B$4,((W260/0.75)+X260),(W260)+X260*0.75)</f>
        <v>0</v>
      </c>
      <c r="Z260" s="38"/>
      <c r="AA260" s="26"/>
      <c r="AB260" s="29"/>
      <c r="AC260" s="29"/>
      <c r="AD260" s="52" t="str">
        <f si="15" t="shared"/>
        <v>Splněna</v>
      </c>
      <c r="AE260" s="53">
        <f si="14" t="shared"/>
        <v>0</v>
      </c>
      <c r="AF260" s="53">
        <f si="16" t="shared"/>
        <v>0</v>
      </c>
      <c r="AG260" s="30"/>
      <c r="AH260" s="30"/>
      <c r="AI260" s="30"/>
      <c r="AJ260" s="30"/>
      <c r="AK260" s="30"/>
      <c r="AL260" s="30"/>
      <c r="AM260" s="30"/>
      <c r="AN260" s="30"/>
      <c r="AO260" s="30"/>
      <c r="AP260" s="56" t="b">
        <f>IFERROR(IF(T260=Pomocný_list!$B$2,AF260*Pomocný_list!$C$2,IF(T260=Pomocný_list!$B$3,AF260*Pomocný_list!$C$3,IF(T260=Pomocný_list!$B$4,AF260*Pomocný_list!$C$4,IF(T260=Pomocný_list!$B$5,AF260*Pomocný_list!$C$5,IF(T260=Pomocný_list!$B$6,AF260*Pomocný_list!$C$6,IF(T260=Pomocný_list!$B$7,AF260*Pomocný_list!$C$7,IF(T260=Pomocný_list!$B$8,AF260*Pomocný_list!$C$8))))))),"Chybné údaje")</f>
        <v>0</v>
      </c>
      <c r="AQ260" s="56">
        <f si="17" t="shared"/>
        <v>0</v>
      </c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</row>
    <row r="261" spans="15:73" x14ac:dyDescent="0.3">
      <c r="O261" s="25"/>
      <c r="P261" s="25"/>
      <c r="Q261" s="25"/>
      <c r="R261" s="25"/>
      <c r="S261" s="25"/>
      <c r="T261" s="25"/>
      <c r="U261" s="25"/>
      <c r="V261" s="28"/>
      <c r="W261" s="38"/>
      <c r="X261" s="38"/>
      <c r="Y261" s="54">
        <f>IF(T261=Pomocný_list!$B$4,((W261/0.75)+X261),(W261)+X261*0.75)</f>
        <v>0</v>
      </c>
      <c r="Z261" s="38"/>
      <c r="AA261" s="26"/>
      <c r="AB261" s="29"/>
      <c r="AC261" s="29"/>
      <c r="AD261" s="52" t="str">
        <f si="15" t="shared"/>
        <v>Splněna</v>
      </c>
      <c r="AE261" s="53">
        <f si="14" t="shared"/>
        <v>0</v>
      </c>
      <c r="AF261" s="53">
        <f si="16" t="shared"/>
        <v>0</v>
      </c>
      <c r="AG261" s="30"/>
      <c r="AH261" s="30"/>
      <c r="AI261" s="30"/>
      <c r="AJ261" s="30"/>
      <c r="AK261" s="30"/>
      <c r="AL261" s="30"/>
      <c r="AM261" s="30"/>
      <c r="AN261" s="30"/>
      <c r="AO261" s="30"/>
      <c r="AP261" s="56" t="b">
        <f>IFERROR(IF(T261=Pomocný_list!$B$2,AF261*Pomocný_list!$C$2,IF(T261=Pomocný_list!$B$3,AF261*Pomocný_list!$C$3,IF(T261=Pomocný_list!$B$4,AF261*Pomocný_list!$C$4,IF(T261=Pomocný_list!$B$5,AF261*Pomocný_list!$C$5,IF(T261=Pomocný_list!$B$6,AF261*Pomocný_list!$C$6,IF(T261=Pomocný_list!$B$7,AF261*Pomocný_list!$C$7,IF(T261=Pomocný_list!$B$8,AF261*Pomocný_list!$C$8))))))),"Chybné údaje")</f>
        <v>0</v>
      </c>
      <c r="AQ261" s="56">
        <f si="17" t="shared"/>
        <v>0</v>
      </c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</row>
    <row r="262" spans="15:73" x14ac:dyDescent="0.3">
      <c r="O262" s="25"/>
      <c r="P262" s="25"/>
      <c r="Q262" s="25"/>
      <c r="R262" s="25"/>
      <c r="S262" s="25"/>
      <c r="T262" s="25"/>
      <c r="U262" s="25"/>
      <c r="V262" s="28"/>
      <c r="W262" s="38"/>
      <c r="X262" s="38"/>
      <c r="Y262" s="54">
        <f>IF(T262=Pomocný_list!$B$4,((W262/0.75)+X262),(W262)+X262*0.75)</f>
        <v>0</v>
      </c>
      <c r="Z262" s="38"/>
      <c r="AA262" s="26"/>
      <c r="AB262" s="29"/>
      <c r="AC262" s="29"/>
      <c r="AD262" s="52" t="str">
        <f si="15" t="shared"/>
        <v>Splněna</v>
      </c>
      <c r="AE262" s="53">
        <f si="14" t="shared"/>
        <v>0</v>
      </c>
      <c r="AF262" s="53">
        <f si="16" t="shared"/>
        <v>0</v>
      </c>
      <c r="AG262" s="30"/>
      <c r="AH262" s="30"/>
      <c r="AI262" s="30"/>
      <c r="AJ262" s="30"/>
      <c r="AK262" s="30"/>
      <c r="AL262" s="30"/>
      <c r="AM262" s="30"/>
      <c r="AN262" s="30"/>
      <c r="AO262" s="30"/>
      <c r="AP262" s="56" t="b">
        <f>IFERROR(IF(T262=Pomocný_list!$B$2,AF262*Pomocný_list!$C$2,IF(T262=Pomocný_list!$B$3,AF262*Pomocný_list!$C$3,IF(T262=Pomocný_list!$B$4,AF262*Pomocný_list!$C$4,IF(T262=Pomocný_list!$B$5,AF262*Pomocný_list!$C$5,IF(T262=Pomocný_list!$B$6,AF262*Pomocný_list!$C$6,IF(T262=Pomocný_list!$B$7,AF262*Pomocný_list!$C$7,IF(T262=Pomocný_list!$B$8,AF262*Pomocný_list!$C$8))))))),"Chybné údaje")</f>
        <v>0</v>
      </c>
      <c r="AQ262" s="56">
        <f si="17" t="shared"/>
        <v>0</v>
      </c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</row>
    <row r="263" spans="15:73" x14ac:dyDescent="0.3">
      <c r="O263" s="25"/>
      <c r="P263" s="25"/>
      <c r="Q263" s="25"/>
      <c r="R263" s="25"/>
      <c r="S263" s="25"/>
      <c r="T263" s="25"/>
      <c r="U263" s="25"/>
      <c r="V263" s="28"/>
      <c r="W263" s="38"/>
      <c r="X263" s="38"/>
      <c r="Y263" s="54">
        <f>IF(T263=Pomocný_list!$B$4,((W263/0.75)+X263),(W263)+X263*0.75)</f>
        <v>0</v>
      </c>
      <c r="Z263" s="38"/>
      <c r="AA263" s="26"/>
      <c r="AB263" s="29"/>
      <c r="AC263" s="29"/>
      <c r="AD263" s="52" t="str">
        <f si="15" t="shared"/>
        <v>Splněna</v>
      </c>
      <c r="AE263" s="53">
        <f si="14" t="shared"/>
        <v>0</v>
      </c>
      <c r="AF263" s="53">
        <f si="16" t="shared"/>
        <v>0</v>
      </c>
      <c r="AG263" s="30"/>
      <c r="AH263" s="30"/>
      <c r="AI263" s="30"/>
      <c r="AJ263" s="30"/>
      <c r="AK263" s="30"/>
      <c r="AL263" s="30"/>
      <c r="AM263" s="30"/>
      <c r="AN263" s="30"/>
      <c r="AO263" s="30"/>
      <c r="AP263" s="56" t="b">
        <f>IFERROR(IF(T263=Pomocný_list!$B$2,AF263*Pomocný_list!$C$2,IF(T263=Pomocný_list!$B$3,AF263*Pomocný_list!$C$3,IF(T263=Pomocný_list!$B$4,AF263*Pomocný_list!$C$4,IF(T263=Pomocný_list!$B$5,AF263*Pomocný_list!$C$5,IF(T263=Pomocný_list!$B$6,AF263*Pomocný_list!$C$6,IF(T263=Pomocný_list!$B$7,AF263*Pomocný_list!$C$7,IF(T263=Pomocný_list!$B$8,AF263*Pomocný_list!$C$8))))))),"Chybné údaje")</f>
        <v>0</v>
      </c>
      <c r="AQ263" s="56">
        <f si="17" t="shared"/>
        <v>0</v>
      </c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</row>
    <row r="264" spans="15:73" x14ac:dyDescent="0.3">
      <c r="O264" s="25"/>
      <c r="P264" s="25"/>
      <c r="Q264" s="25"/>
      <c r="R264" s="25"/>
      <c r="S264" s="25"/>
      <c r="T264" s="25"/>
      <c r="U264" s="25"/>
      <c r="V264" s="28"/>
      <c r="W264" s="38"/>
      <c r="X264" s="38"/>
      <c r="Y264" s="54">
        <f>IF(T264=Pomocný_list!$B$4,((W264/0.75)+X264),(W264)+X264*0.75)</f>
        <v>0</v>
      </c>
      <c r="Z264" s="38"/>
      <c r="AA264" s="26"/>
      <c r="AB264" s="29"/>
      <c r="AC264" s="29"/>
      <c r="AD264" s="52" t="str">
        <f si="15" t="shared"/>
        <v>Splněna</v>
      </c>
      <c r="AE264" s="53">
        <f si="14" t="shared"/>
        <v>0</v>
      </c>
      <c r="AF264" s="53">
        <f si="16" t="shared"/>
        <v>0</v>
      </c>
      <c r="AG264" s="30"/>
      <c r="AH264" s="30"/>
      <c r="AI264" s="30"/>
      <c r="AJ264" s="30"/>
      <c r="AK264" s="30"/>
      <c r="AL264" s="30"/>
      <c r="AM264" s="30"/>
      <c r="AN264" s="30"/>
      <c r="AO264" s="30"/>
      <c r="AP264" s="56" t="b">
        <f>IFERROR(IF(T264=Pomocný_list!$B$2,AF264*Pomocný_list!$C$2,IF(T264=Pomocný_list!$B$3,AF264*Pomocný_list!$C$3,IF(T264=Pomocný_list!$B$4,AF264*Pomocný_list!$C$4,IF(T264=Pomocný_list!$B$5,AF264*Pomocný_list!$C$5,IF(T264=Pomocný_list!$B$6,AF264*Pomocný_list!$C$6,IF(T264=Pomocný_list!$B$7,AF264*Pomocný_list!$C$7,IF(T264=Pomocný_list!$B$8,AF264*Pomocný_list!$C$8))))))),"Chybné údaje")</f>
        <v>0</v>
      </c>
      <c r="AQ264" s="56">
        <f si="17" t="shared"/>
        <v>0</v>
      </c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</row>
    <row r="265" spans="15:73" x14ac:dyDescent="0.3">
      <c r="O265" s="25"/>
      <c r="P265" s="25"/>
      <c r="Q265" s="25"/>
      <c r="R265" s="25"/>
      <c r="S265" s="25"/>
      <c r="T265" s="25"/>
      <c r="U265" s="25"/>
      <c r="V265" s="28"/>
      <c r="W265" s="38"/>
      <c r="X265" s="38"/>
      <c r="Y265" s="54">
        <f>IF(T265=Pomocný_list!$B$4,((W265/0.75)+X265),(W265)+X265*0.75)</f>
        <v>0</v>
      </c>
      <c r="Z265" s="38"/>
      <c r="AA265" s="26"/>
      <c r="AB265" s="29"/>
      <c r="AC265" s="29"/>
      <c r="AD265" s="52" t="str">
        <f si="15" t="shared"/>
        <v>Splněna</v>
      </c>
      <c r="AE265" s="53">
        <f si="14" t="shared"/>
        <v>0</v>
      </c>
      <c r="AF265" s="53">
        <f si="16" t="shared"/>
        <v>0</v>
      </c>
      <c r="AG265" s="30"/>
      <c r="AH265" s="30"/>
      <c r="AI265" s="30"/>
      <c r="AJ265" s="30"/>
      <c r="AK265" s="30"/>
      <c r="AL265" s="30"/>
      <c r="AM265" s="30"/>
      <c r="AN265" s="30"/>
      <c r="AO265" s="30"/>
      <c r="AP265" s="56" t="b">
        <f>IFERROR(IF(T265=Pomocný_list!$B$2,AF265*Pomocný_list!$C$2,IF(T265=Pomocný_list!$B$3,AF265*Pomocný_list!$C$3,IF(T265=Pomocný_list!$B$4,AF265*Pomocný_list!$C$4,IF(T265=Pomocný_list!$B$5,AF265*Pomocný_list!$C$5,IF(T265=Pomocný_list!$B$6,AF265*Pomocný_list!$C$6,IF(T265=Pomocný_list!$B$7,AF265*Pomocný_list!$C$7,IF(T265=Pomocný_list!$B$8,AF265*Pomocný_list!$C$8))))))),"Chybné údaje")</f>
        <v>0</v>
      </c>
      <c r="AQ265" s="56">
        <f si="17" t="shared"/>
        <v>0</v>
      </c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</row>
    <row r="266" spans="15:73" x14ac:dyDescent="0.3">
      <c r="O266" s="25"/>
      <c r="P266" s="25"/>
      <c r="Q266" s="25"/>
      <c r="R266" s="25"/>
      <c r="S266" s="25"/>
      <c r="T266" s="25"/>
      <c r="U266" s="25"/>
      <c r="V266" s="28"/>
      <c r="W266" s="38"/>
      <c r="X266" s="38"/>
      <c r="Y266" s="54">
        <f>IF(T266=Pomocný_list!$B$4,((W266/0.75)+X266),(W266)+X266*0.75)</f>
        <v>0</v>
      </c>
      <c r="Z266" s="38"/>
      <c r="AA266" s="26"/>
      <c r="AB266" s="29"/>
      <c r="AC266" s="29"/>
      <c r="AD266" s="52" t="str">
        <f si="15" t="shared"/>
        <v>Splněna</v>
      </c>
      <c r="AE266" s="53">
        <f si="14" t="shared"/>
        <v>0</v>
      </c>
      <c r="AF266" s="53">
        <f si="16" t="shared"/>
        <v>0</v>
      </c>
      <c r="AG266" s="30"/>
      <c r="AH266" s="30"/>
      <c r="AI266" s="30"/>
      <c r="AJ266" s="30"/>
      <c r="AK266" s="30"/>
      <c r="AL266" s="30"/>
      <c r="AM266" s="30"/>
      <c r="AN266" s="30"/>
      <c r="AO266" s="30"/>
      <c r="AP266" s="56" t="b">
        <f>IFERROR(IF(T266=Pomocný_list!$B$2,AF266*Pomocný_list!$C$2,IF(T266=Pomocný_list!$B$3,AF266*Pomocný_list!$C$3,IF(T266=Pomocný_list!$B$4,AF266*Pomocný_list!$C$4,IF(T266=Pomocný_list!$B$5,AF266*Pomocný_list!$C$5,IF(T266=Pomocný_list!$B$6,AF266*Pomocný_list!$C$6,IF(T266=Pomocný_list!$B$7,AF266*Pomocný_list!$C$7,IF(T266=Pomocný_list!$B$8,AF266*Pomocný_list!$C$8))))))),"Chybné údaje")</f>
        <v>0</v>
      </c>
      <c r="AQ266" s="56">
        <f si="17" t="shared"/>
        <v>0</v>
      </c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</row>
    <row r="267" spans="15:73" x14ac:dyDescent="0.3">
      <c r="O267" s="25"/>
      <c r="P267" s="25"/>
      <c r="Q267" s="25"/>
      <c r="R267" s="25"/>
      <c r="S267" s="25"/>
      <c r="T267" s="25"/>
      <c r="U267" s="25"/>
      <c r="V267" s="28"/>
      <c r="W267" s="38"/>
      <c r="X267" s="38"/>
      <c r="Y267" s="54">
        <f>IF(T267=Pomocný_list!$B$4,((W267/0.75)+X267),(W267)+X267*0.75)</f>
        <v>0</v>
      </c>
      <c r="Z267" s="38"/>
      <c r="AA267" s="26"/>
      <c r="AB267" s="29"/>
      <c r="AC267" s="29"/>
      <c r="AD267" s="52" t="str">
        <f si="15" t="shared"/>
        <v>Splněna</v>
      </c>
      <c r="AE267" s="53">
        <f si="14" t="shared"/>
        <v>0</v>
      </c>
      <c r="AF267" s="53">
        <f si="16" t="shared"/>
        <v>0</v>
      </c>
      <c r="AG267" s="30"/>
      <c r="AH267" s="30"/>
      <c r="AI267" s="30"/>
      <c r="AJ267" s="30"/>
      <c r="AK267" s="30"/>
      <c r="AL267" s="30"/>
      <c r="AM267" s="30"/>
      <c r="AN267" s="30"/>
      <c r="AO267" s="30"/>
      <c r="AP267" s="56" t="b">
        <f>IFERROR(IF(T267=Pomocný_list!$B$2,AF267*Pomocný_list!$C$2,IF(T267=Pomocný_list!$B$3,AF267*Pomocný_list!$C$3,IF(T267=Pomocný_list!$B$4,AF267*Pomocný_list!$C$4,IF(T267=Pomocný_list!$B$5,AF267*Pomocný_list!$C$5,IF(T267=Pomocný_list!$B$6,AF267*Pomocný_list!$C$6,IF(T267=Pomocný_list!$B$7,AF267*Pomocný_list!$C$7,IF(T267=Pomocný_list!$B$8,AF267*Pomocný_list!$C$8))))))),"Chybné údaje")</f>
        <v>0</v>
      </c>
      <c r="AQ267" s="56">
        <f si="17" t="shared"/>
        <v>0</v>
      </c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</row>
    <row r="268" spans="15:73" x14ac:dyDescent="0.3">
      <c r="O268" s="25"/>
      <c r="P268" s="25"/>
      <c r="Q268" s="25"/>
      <c r="R268" s="25"/>
      <c r="S268" s="25"/>
      <c r="T268" s="25"/>
      <c r="U268" s="25"/>
      <c r="V268" s="28"/>
      <c r="W268" s="38"/>
      <c r="X268" s="38"/>
      <c r="Y268" s="54">
        <f>IF(T268=Pomocný_list!$B$4,((W268/0.75)+X268),(W268)+X268*0.75)</f>
        <v>0</v>
      </c>
      <c r="Z268" s="38"/>
      <c r="AA268" s="26"/>
      <c r="AB268" s="29"/>
      <c r="AC268" s="29"/>
      <c r="AD268" s="52" t="str">
        <f si="15" t="shared"/>
        <v>Splněna</v>
      </c>
      <c r="AE268" s="53">
        <f si="14" t="shared"/>
        <v>0</v>
      </c>
      <c r="AF268" s="53">
        <f si="16" t="shared"/>
        <v>0</v>
      </c>
      <c r="AG268" s="30"/>
      <c r="AH268" s="30"/>
      <c r="AI268" s="30"/>
      <c r="AJ268" s="30"/>
      <c r="AK268" s="30"/>
      <c r="AL268" s="30"/>
      <c r="AM268" s="30"/>
      <c r="AN268" s="30"/>
      <c r="AO268" s="30"/>
      <c r="AP268" s="56" t="b">
        <f>IFERROR(IF(T268=Pomocný_list!$B$2,AF268*Pomocný_list!$C$2,IF(T268=Pomocný_list!$B$3,AF268*Pomocný_list!$C$3,IF(T268=Pomocný_list!$B$4,AF268*Pomocný_list!$C$4,IF(T268=Pomocný_list!$B$5,AF268*Pomocný_list!$C$5,IF(T268=Pomocný_list!$B$6,AF268*Pomocný_list!$C$6,IF(T268=Pomocný_list!$B$7,AF268*Pomocný_list!$C$7,IF(T268=Pomocný_list!$B$8,AF268*Pomocný_list!$C$8))))))),"Chybné údaje")</f>
        <v>0</v>
      </c>
      <c r="AQ268" s="56">
        <f si="17" t="shared"/>
        <v>0</v>
      </c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</row>
    <row r="269" spans="15:73" x14ac:dyDescent="0.3">
      <c r="O269" s="25"/>
      <c r="P269" s="25"/>
      <c r="Q269" s="25"/>
      <c r="R269" s="25"/>
      <c r="S269" s="25"/>
      <c r="T269" s="25"/>
      <c r="U269" s="25"/>
      <c r="V269" s="28"/>
      <c r="W269" s="38"/>
      <c r="X269" s="38"/>
      <c r="Y269" s="54">
        <f>IF(T269=Pomocný_list!$B$4,((W269/0.75)+X269),(W269)+X269*0.75)</f>
        <v>0</v>
      </c>
      <c r="Z269" s="38"/>
      <c r="AA269" s="26"/>
      <c r="AB269" s="29"/>
      <c r="AC269" s="29"/>
      <c r="AD269" s="52" t="str">
        <f si="15" t="shared"/>
        <v>Splněna</v>
      </c>
      <c r="AE269" s="53">
        <f si="14" t="shared"/>
        <v>0</v>
      </c>
      <c r="AF269" s="53">
        <f si="16" t="shared"/>
        <v>0</v>
      </c>
      <c r="AG269" s="30"/>
      <c r="AH269" s="30"/>
      <c r="AI269" s="30"/>
      <c r="AJ269" s="30"/>
      <c r="AK269" s="30"/>
      <c r="AL269" s="30"/>
      <c r="AM269" s="30"/>
      <c r="AN269" s="30"/>
      <c r="AO269" s="30"/>
      <c r="AP269" s="56" t="b">
        <f>IFERROR(IF(T269=Pomocný_list!$B$2,AF269*Pomocný_list!$C$2,IF(T269=Pomocný_list!$B$3,AF269*Pomocný_list!$C$3,IF(T269=Pomocný_list!$B$4,AF269*Pomocný_list!$C$4,IF(T269=Pomocný_list!$B$5,AF269*Pomocný_list!$C$5,IF(T269=Pomocný_list!$B$6,AF269*Pomocný_list!$C$6,IF(T269=Pomocný_list!$B$7,AF269*Pomocný_list!$C$7,IF(T269=Pomocný_list!$B$8,AF269*Pomocný_list!$C$8))))))),"Chybné údaje")</f>
        <v>0</v>
      </c>
      <c r="AQ269" s="56">
        <f si="17" t="shared"/>
        <v>0</v>
      </c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</row>
    <row r="270" spans="15:73" x14ac:dyDescent="0.3">
      <c r="O270" s="25"/>
      <c r="P270" s="25"/>
      <c r="Q270" s="25"/>
      <c r="R270" s="25"/>
      <c r="S270" s="25"/>
      <c r="T270" s="25"/>
      <c r="U270" s="25"/>
      <c r="V270" s="28"/>
      <c r="W270" s="38"/>
      <c r="X270" s="38"/>
      <c r="Y270" s="54">
        <f>IF(T270=Pomocný_list!$B$4,((W270/0.75)+X270),(W270)+X270*0.75)</f>
        <v>0</v>
      </c>
      <c r="Z270" s="38"/>
      <c r="AA270" s="26"/>
      <c r="AB270" s="29"/>
      <c r="AC270" s="29"/>
      <c r="AD270" s="52" t="str">
        <f si="15" t="shared"/>
        <v>Splněna</v>
      </c>
      <c r="AE270" s="53">
        <f si="14" t="shared"/>
        <v>0</v>
      </c>
      <c r="AF270" s="53">
        <f si="16" t="shared"/>
        <v>0</v>
      </c>
      <c r="AG270" s="30"/>
      <c r="AH270" s="30"/>
      <c r="AI270" s="30"/>
      <c r="AJ270" s="30"/>
      <c r="AK270" s="30"/>
      <c r="AL270" s="30"/>
      <c r="AM270" s="30"/>
      <c r="AN270" s="30"/>
      <c r="AO270" s="30"/>
      <c r="AP270" s="56" t="b">
        <f>IFERROR(IF(T270=Pomocný_list!$B$2,AF270*Pomocný_list!$C$2,IF(T270=Pomocný_list!$B$3,AF270*Pomocný_list!$C$3,IF(T270=Pomocný_list!$B$4,AF270*Pomocný_list!$C$4,IF(T270=Pomocný_list!$B$5,AF270*Pomocný_list!$C$5,IF(T270=Pomocný_list!$B$6,AF270*Pomocný_list!$C$6,IF(T270=Pomocný_list!$B$7,AF270*Pomocný_list!$C$7,IF(T270=Pomocný_list!$B$8,AF270*Pomocný_list!$C$8))))))),"Chybné údaje")</f>
        <v>0</v>
      </c>
      <c r="AQ270" s="56">
        <f si="17" t="shared"/>
        <v>0</v>
      </c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</row>
    <row r="271" spans="15:73" x14ac:dyDescent="0.3">
      <c r="O271" s="25"/>
      <c r="P271" s="25"/>
      <c r="Q271" s="25"/>
      <c r="R271" s="25"/>
      <c r="S271" s="25"/>
      <c r="T271" s="25"/>
      <c r="U271" s="25"/>
      <c r="V271" s="28"/>
      <c r="W271" s="38"/>
      <c r="X271" s="38"/>
      <c r="Y271" s="54">
        <f>IF(T271=Pomocný_list!$B$4,((W271/0.75)+X271),(W271)+X271*0.75)</f>
        <v>0</v>
      </c>
      <c r="Z271" s="38"/>
      <c r="AA271" s="26"/>
      <c r="AB271" s="29"/>
      <c r="AC271" s="29"/>
      <c r="AD271" s="52" t="str">
        <f si="15" t="shared"/>
        <v>Splněna</v>
      </c>
      <c r="AE271" s="53">
        <f si="14" t="shared"/>
        <v>0</v>
      </c>
      <c r="AF271" s="53">
        <f si="16" t="shared"/>
        <v>0</v>
      </c>
      <c r="AG271" s="30"/>
      <c r="AH271" s="30"/>
      <c r="AI271" s="30"/>
      <c r="AJ271" s="30"/>
      <c r="AK271" s="30"/>
      <c r="AL271" s="30"/>
      <c r="AM271" s="30"/>
      <c r="AN271" s="30"/>
      <c r="AO271" s="30"/>
      <c r="AP271" s="56" t="b">
        <f>IFERROR(IF(T271=Pomocný_list!$B$2,AF271*Pomocný_list!$C$2,IF(T271=Pomocný_list!$B$3,AF271*Pomocný_list!$C$3,IF(T271=Pomocný_list!$B$4,AF271*Pomocný_list!$C$4,IF(T271=Pomocný_list!$B$5,AF271*Pomocný_list!$C$5,IF(T271=Pomocný_list!$B$6,AF271*Pomocný_list!$C$6,IF(T271=Pomocný_list!$B$7,AF271*Pomocný_list!$C$7,IF(T271=Pomocný_list!$B$8,AF271*Pomocný_list!$C$8))))))),"Chybné údaje")</f>
        <v>0</v>
      </c>
      <c r="AQ271" s="56">
        <f si="17" t="shared"/>
        <v>0</v>
      </c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</row>
    <row r="272" spans="15:73" x14ac:dyDescent="0.3">
      <c r="O272" s="25"/>
      <c r="P272" s="25"/>
      <c r="Q272" s="25"/>
      <c r="R272" s="25"/>
      <c r="S272" s="25"/>
      <c r="T272" s="25"/>
      <c r="U272" s="25"/>
      <c r="V272" s="28"/>
      <c r="W272" s="38"/>
      <c r="X272" s="38"/>
      <c r="Y272" s="54">
        <f>IF(T272=Pomocný_list!$B$4,((W272/0.75)+X272),(W272)+X272*0.75)</f>
        <v>0</v>
      </c>
      <c r="Z272" s="38"/>
      <c r="AA272" s="26"/>
      <c r="AB272" s="29"/>
      <c r="AC272" s="29"/>
      <c r="AD272" s="52" t="str">
        <f si="15" t="shared"/>
        <v>Splněna</v>
      </c>
      <c r="AE272" s="53">
        <f si="14" t="shared"/>
        <v>0</v>
      </c>
      <c r="AF272" s="53">
        <f si="16" t="shared"/>
        <v>0</v>
      </c>
      <c r="AG272" s="30"/>
      <c r="AH272" s="30"/>
      <c r="AI272" s="30"/>
      <c r="AJ272" s="30"/>
      <c r="AK272" s="30"/>
      <c r="AL272" s="30"/>
      <c r="AM272" s="30"/>
      <c r="AN272" s="30"/>
      <c r="AO272" s="30"/>
      <c r="AP272" s="56" t="b">
        <f>IFERROR(IF(T272=Pomocný_list!$B$2,AF272*Pomocný_list!$C$2,IF(T272=Pomocný_list!$B$3,AF272*Pomocný_list!$C$3,IF(T272=Pomocný_list!$B$4,AF272*Pomocný_list!$C$4,IF(T272=Pomocný_list!$B$5,AF272*Pomocný_list!$C$5,IF(T272=Pomocný_list!$B$6,AF272*Pomocný_list!$C$6,IF(T272=Pomocný_list!$B$7,AF272*Pomocný_list!$C$7,IF(T272=Pomocný_list!$B$8,AF272*Pomocný_list!$C$8))))))),"Chybné údaje")</f>
        <v>0</v>
      </c>
      <c r="AQ272" s="56">
        <f si="17" t="shared"/>
        <v>0</v>
      </c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</row>
    <row r="273" spans="15:73" x14ac:dyDescent="0.3">
      <c r="O273" s="25"/>
      <c r="P273" s="25"/>
      <c r="Q273" s="25"/>
      <c r="R273" s="25"/>
      <c r="S273" s="25"/>
      <c r="T273" s="25"/>
      <c r="U273" s="25"/>
      <c r="V273" s="28"/>
      <c r="W273" s="38"/>
      <c r="X273" s="38"/>
      <c r="Y273" s="54">
        <f>IF(T273=Pomocný_list!$B$4,((W273/0.75)+X273),(W273)+X273*0.75)</f>
        <v>0</v>
      </c>
      <c r="Z273" s="38"/>
      <c r="AA273" s="26"/>
      <c r="AB273" s="29"/>
      <c r="AC273" s="29"/>
      <c r="AD273" s="52" t="str">
        <f si="15" t="shared"/>
        <v>Splněna</v>
      </c>
      <c r="AE273" s="53">
        <f si="14" t="shared"/>
        <v>0</v>
      </c>
      <c r="AF273" s="53">
        <f si="16" t="shared"/>
        <v>0</v>
      </c>
      <c r="AG273" s="30"/>
      <c r="AH273" s="30"/>
      <c r="AI273" s="30"/>
      <c r="AJ273" s="30"/>
      <c r="AK273" s="30"/>
      <c r="AL273" s="30"/>
      <c r="AM273" s="30"/>
      <c r="AN273" s="30"/>
      <c r="AO273" s="30"/>
      <c r="AP273" s="56" t="b">
        <f>IFERROR(IF(T273=Pomocný_list!$B$2,AF273*Pomocný_list!$C$2,IF(T273=Pomocný_list!$B$3,AF273*Pomocný_list!$C$3,IF(T273=Pomocný_list!$B$4,AF273*Pomocný_list!$C$4,IF(T273=Pomocný_list!$B$5,AF273*Pomocný_list!$C$5,IF(T273=Pomocný_list!$B$6,AF273*Pomocný_list!$C$6,IF(T273=Pomocný_list!$B$7,AF273*Pomocný_list!$C$7,IF(T273=Pomocný_list!$B$8,AF273*Pomocný_list!$C$8))))))),"Chybné údaje")</f>
        <v>0</v>
      </c>
      <c r="AQ273" s="56">
        <f si="17" t="shared"/>
        <v>0</v>
      </c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</row>
    <row r="274" spans="15:73" x14ac:dyDescent="0.3">
      <c r="O274" s="25"/>
      <c r="P274" s="25"/>
      <c r="Q274" s="25"/>
      <c r="R274" s="25"/>
      <c r="S274" s="25"/>
      <c r="T274" s="25"/>
      <c r="U274" s="25"/>
      <c r="V274" s="28"/>
      <c r="W274" s="38"/>
      <c r="X274" s="38"/>
      <c r="Y274" s="54">
        <f>IF(T274=Pomocný_list!$B$4,((W274/0.75)+X274),(W274)+X274*0.75)</f>
        <v>0</v>
      </c>
      <c r="Z274" s="38"/>
      <c r="AA274" s="26"/>
      <c r="AB274" s="29"/>
      <c r="AC274" s="29"/>
      <c r="AD274" s="52" t="str">
        <f si="15" t="shared"/>
        <v>Splněna</v>
      </c>
      <c r="AE274" s="53">
        <f si="14" t="shared"/>
        <v>0</v>
      </c>
      <c r="AF274" s="53">
        <f si="16" t="shared"/>
        <v>0</v>
      </c>
      <c r="AG274" s="30"/>
      <c r="AH274" s="30"/>
      <c r="AI274" s="30"/>
      <c r="AJ274" s="30"/>
      <c r="AK274" s="30"/>
      <c r="AL274" s="30"/>
      <c r="AM274" s="30"/>
      <c r="AN274" s="30"/>
      <c r="AO274" s="30"/>
      <c r="AP274" s="56" t="b">
        <f>IFERROR(IF(T274=Pomocný_list!$B$2,AF274*Pomocný_list!$C$2,IF(T274=Pomocný_list!$B$3,AF274*Pomocný_list!$C$3,IF(T274=Pomocný_list!$B$4,AF274*Pomocný_list!$C$4,IF(T274=Pomocný_list!$B$5,AF274*Pomocný_list!$C$5,IF(T274=Pomocný_list!$B$6,AF274*Pomocný_list!$C$6,IF(T274=Pomocný_list!$B$7,AF274*Pomocný_list!$C$7,IF(T274=Pomocný_list!$B$8,AF274*Pomocný_list!$C$8))))))),"Chybné údaje")</f>
        <v>0</v>
      </c>
      <c r="AQ274" s="56">
        <f si="17" t="shared"/>
        <v>0</v>
      </c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</row>
    <row r="275" spans="15:73" x14ac:dyDescent="0.3">
      <c r="O275" s="25"/>
      <c r="P275" s="25"/>
      <c r="Q275" s="25"/>
      <c r="R275" s="25"/>
      <c r="S275" s="25"/>
      <c r="T275" s="25"/>
      <c r="U275" s="25"/>
      <c r="V275" s="28"/>
      <c r="W275" s="38"/>
      <c r="X275" s="38"/>
      <c r="Y275" s="54">
        <f>IF(T275=Pomocný_list!$B$4,((W275/0.75)+X275),(W275)+X275*0.75)</f>
        <v>0</v>
      </c>
      <c r="Z275" s="38"/>
      <c r="AA275" s="26"/>
      <c r="AB275" s="29"/>
      <c r="AC275" s="29"/>
      <c r="AD275" s="52" t="str">
        <f si="15" t="shared"/>
        <v>Splněna</v>
      </c>
      <c r="AE275" s="53">
        <f si="14" t="shared"/>
        <v>0</v>
      </c>
      <c r="AF275" s="53">
        <f si="16" t="shared"/>
        <v>0</v>
      </c>
      <c r="AG275" s="30"/>
      <c r="AH275" s="30"/>
      <c r="AI275" s="30"/>
      <c r="AJ275" s="30"/>
      <c r="AK275" s="30"/>
      <c r="AL275" s="30"/>
      <c r="AM275" s="30"/>
      <c r="AN275" s="30"/>
      <c r="AO275" s="30"/>
      <c r="AP275" s="56" t="b">
        <f>IFERROR(IF(T275=Pomocný_list!$B$2,AF275*Pomocný_list!$C$2,IF(T275=Pomocný_list!$B$3,AF275*Pomocný_list!$C$3,IF(T275=Pomocný_list!$B$4,AF275*Pomocný_list!$C$4,IF(T275=Pomocný_list!$B$5,AF275*Pomocný_list!$C$5,IF(T275=Pomocný_list!$B$6,AF275*Pomocný_list!$C$6,IF(T275=Pomocný_list!$B$7,AF275*Pomocný_list!$C$7,IF(T275=Pomocný_list!$B$8,AF275*Pomocný_list!$C$8))))))),"Chybné údaje")</f>
        <v>0</v>
      </c>
      <c r="AQ275" s="56">
        <f si="17" t="shared"/>
        <v>0</v>
      </c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</row>
    <row r="276" spans="15:73" x14ac:dyDescent="0.3">
      <c r="O276" s="25"/>
      <c r="P276" s="25"/>
      <c r="Q276" s="25"/>
      <c r="R276" s="25"/>
      <c r="S276" s="25"/>
      <c r="T276" s="25"/>
      <c r="U276" s="25"/>
      <c r="V276" s="28"/>
      <c r="W276" s="38"/>
      <c r="X276" s="38"/>
      <c r="Y276" s="54">
        <f>IF(T276=Pomocný_list!$B$4,((W276/0.75)+X276),(W276)+X276*0.75)</f>
        <v>0</v>
      </c>
      <c r="Z276" s="38"/>
      <c r="AA276" s="26"/>
      <c r="AB276" s="29"/>
      <c r="AC276" s="29"/>
      <c r="AD276" s="52" t="str">
        <f si="15" t="shared"/>
        <v>Splněna</v>
      </c>
      <c r="AE276" s="53">
        <f si="14" t="shared"/>
        <v>0</v>
      </c>
      <c r="AF276" s="53">
        <f si="16" t="shared"/>
        <v>0</v>
      </c>
      <c r="AG276" s="30"/>
      <c r="AH276" s="30"/>
      <c r="AI276" s="30"/>
      <c r="AJ276" s="30"/>
      <c r="AK276" s="30"/>
      <c r="AL276" s="30"/>
      <c r="AM276" s="30"/>
      <c r="AN276" s="30"/>
      <c r="AO276" s="30"/>
      <c r="AP276" s="56" t="b">
        <f>IFERROR(IF(T276=Pomocný_list!$B$2,AF276*Pomocný_list!$C$2,IF(T276=Pomocný_list!$B$3,AF276*Pomocný_list!$C$3,IF(T276=Pomocný_list!$B$4,AF276*Pomocný_list!$C$4,IF(T276=Pomocný_list!$B$5,AF276*Pomocný_list!$C$5,IF(T276=Pomocný_list!$B$6,AF276*Pomocný_list!$C$6,IF(T276=Pomocný_list!$B$7,AF276*Pomocný_list!$C$7,IF(T276=Pomocný_list!$B$8,AF276*Pomocný_list!$C$8))))))),"Chybné údaje")</f>
        <v>0</v>
      </c>
      <c r="AQ276" s="56">
        <f si="17" t="shared"/>
        <v>0</v>
      </c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</row>
    <row r="277" spans="15:73" x14ac:dyDescent="0.3">
      <c r="O277" s="25"/>
      <c r="P277" s="25"/>
      <c r="Q277" s="25"/>
      <c r="R277" s="25"/>
      <c r="S277" s="25"/>
      <c r="T277" s="25"/>
      <c r="U277" s="25"/>
      <c r="V277" s="28"/>
      <c r="W277" s="38"/>
      <c r="X277" s="38"/>
      <c r="Y277" s="54">
        <f>IF(T277=Pomocný_list!$B$4,((W277/0.75)+X277),(W277)+X277*0.75)</f>
        <v>0</v>
      </c>
      <c r="Z277" s="38"/>
      <c r="AA277" s="26"/>
      <c r="AB277" s="29"/>
      <c r="AC277" s="29"/>
      <c r="AD277" s="52" t="str">
        <f si="15" t="shared"/>
        <v>Splněna</v>
      </c>
      <c r="AE277" s="53">
        <f si="14" t="shared"/>
        <v>0</v>
      </c>
      <c r="AF277" s="53">
        <f si="16" t="shared"/>
        <v>0</v>
      </c>
      <c r="AG277" s="30"/>
      <c r="AH277" s="30"/>
      <c r="AI277" s="30"/>
      <c r="AJ277" s="30"/>
      <c r="AK277" s="30"/>
      <c r="AL277" s="30"/>
      <c r="AM277" s="30"/>
      <c r="AN277" s="30"/>
      <c r="AO277" s="30"/>
      <c r="AP277" s="56" t="b">
        <f>IFERROR(IF(T277=Pomocný_list!$B$2,AF277*Pomocný_list!$C$2,IF(T277=Pomocný_list!$B$3,AF277*Pomocný_list!$C$3,IF(T277=Pomocný_list!$B$4,AF277*Pomocný_list!$C$4,IF(T277=Pomocný_list!$B$5,AF277*Pomocný_list!$C$5,IF(T277=Pomocný_list!$B$6,AF277*Pomocný_list!$C$6,IF(T277=Pomocný_list!$B$7,AF277*Pomocný_list!$C$7,IF(T277=Pomocný_list!$B$8,AF277*Pomocný_list!$C$8))))))),"Chybné údaje")</f>
        <v>0</v>
      </c>
      <c r="AQ277" s="56">
        <f si="17" t="shared"/>
        <v>0</v>
      </c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</row>
    <row r="278" spans="15:73" x14ac:dyDescent="0.3">
      <c r="O278" s="25"/>
      <c r="P278" s="25"/>
      <c r="Q278" s="25"/>
      <c r="R278" s="25"/>
      <c r="S278" s="25"/>
      <c r="T278" s="25"/>
      <c r="U278" s="25"/>
      <c r="V278" s="28"/>
      <c r="W278" s="38"/>
      <c r="X278" s="38"/>
      <c r="Y278" s="54">
        <f>IF(T278=Pomocný_list!$B$4,((W278/0.75)+X278),(W278)+X278*0.75)</f>
        <v>0</v>
      </c>
      <c r="Z278" s="38"/>
      <c r="AA278" s="26"/>
      <c r="AB278" s="29"/>
      <c r="AC278" s="29"/>
      <c r="AD278" s="52" t="str">
        <f si="15" t="shared"/>
        <v>Splněna</v>
      </c>
      <c r="AE278" s="53">
        <f si="14" t="shared"/>
        <v>0</v>
      </c>
      <c r="AF278" s="53">
        <f si="16" t="shared"/>
        <v>0</v>
      </c>
      <c r="AG278" s="30"/>
      <c r="AH278" s="30"/>
      <c r="AI278" s="30"/>
      <c r="AJ278" s="30"/>
      <c r="AK278" s="30"/>
      <c r="AL278" s="30"/>
      <c r="AM278" s="30"/>
      <c r="AN278" s="30"/>
      <c r="AO278" s="30"/>
      <c r="AP278" s="56" t="b">
        <f>IFERROR(IF(T278=Pomocný_list!$B$2,AF278*Pomocný_list!$C$2,IF(T278=Pomocný_list!$B$3,AF278*Pomocný_list!$C$3,IF(T278=Pomocný_list!$B$4,AF278*Pomocný_list!$C$4,IF(T278=Pomocný_list!$B$5,AF278*Pomocný_list!$C$5,IF(T278=Pomocný_list!$B$6,AF278*Pomocný_list!$C$6,IF(T278=Pomocný_list!$B$7,AF278*Pomocný_list!$C$7,IF(T278=Pomocný_list!$B$8,AF278*Pomocný_list!$C$8))))))),"Chybné údaje")</f>
        <v>0</v>
      </c>
      <c r="AQ278" s="56">
        <f si="17" t="shared"/>
        <v>0</v>
      </c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</row>
    <row r="279" spans="15:73" x14ac:dyDescent="0.3">
      <c r="O279" s="25"/>
      <c r="P279" s="25"/>
      <c r="Q279" s="25"/>
      <c r="R279" s="25"/>
      <c r="S279" s="25"/>
      <c r="T279" s="25"/>
      <c r="U279" s="25"/>
      <c r="V279" s="28"/>
      <c r="W279" s="38"/>
      <c r="X279" s="38"/>
      <c r="Y279" s="54">
        <f>IF(T279=Pomocný_list!$B$4,((W279/0.75)+X279),(W279)+X279*0.75)</f>
        <v>0</v>
      </c>
      <c r="Z279" s="38"/>
      <c r="AA279" s="26"/>
      <c r="AB279" s="29"/>
      <c r="AC279" s="29"/>
      <c r="AD279" s="52" t="str">
        <f si="15" t="shared"/>
        <v>Splněna</v>
      </c>
      <c r="AE279" s="53">
        <f si="14" t="shared"/>
        <v>0</v>
      </c>
      <c r="AF279" s="53">
        <f si="16" t="shared"/>
        <v>0</v>
      </c>
      <c r="AG279" s="30"/>
      <c r="AH279" s="30"/>
      <c r="AI279" s="30"/>
      <c r="AJ279" s="30"/>
      <c r="AK279" s="30"/>
      <c r="AL279" s="30"/>
      <c r="AM279" s="30"/>
      <c r="AN279" s="30"/>
      <c r="AO279" s="30"/>
      <c r="AP279" s="56" t="b">
        <f>IFERROR(IF(T279=Pomocný_list!$B$2,AF279*Pomocný_list!$C$2,IF(T279=Pomocný_list!$B$3,AF279*Pomocný_list!$C$3,IF(T279=Pomocný_list!$B$4,AF279*Pomocný_list!$C$4,IF(T279=Pomocný_list!$B$5,AF279*Pomocný_list!$C$5,IF(T279=Pomocný_list!$B$6,AF279*Pomocný_list!$C$6,IF(T279=Pomocný_list!$B$7,AF279*Pomocný_list!$C$7,IF(T279=Pomocný_list!$B$8,AF279*Pomocný_list!$C$8))))))),"Chybné údaje")</f>
        <v>0</v>
      </c>
      <c r="AQ279" s="56">
        <f si="17" t="shared"/>
        <v>0</v>
      </c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</row>
    <row r="280" spans="15:73" x14ac:dyDescent="0.3">
      <c r="O280" s="25"/>
      <c r="P280" s="25"/>
      <c r="Q280" s="25"/>
      <c r="R280" s="25"/>
      <c r="S280" s="25"/>
      <c r="T280" s="25"/>
      <c r="U280" s="25"/>
      <c r="V280" s="28"/>
      <c r="W280" s="38"/>
      <c r="X280" s="38"/>
      <c r="Y280" s="54">
        <f>IF(T280=Pomocný_list!$B$4,((W280/0.75)+X280),(W280)+X280*0.75)</f>
        <v>0</v>
      </c>
      <c r="Z280" s="38"/>
      <c r="AA280" s="26"/>
      <c r="AB280" s="29"/>
      <c r="AC280" s="29"/>
      <c r="AD280" s="52" t="str">
        <f si="15" t="shared"/>
        <v>Splněna</v>
      </c>
      <c r="AE280" s="53">
        <f si="14" t="shared"/>
        <v>0</v>
      </c>
      <c r="AF280" s="53">
        <f si="16" t="shared"/>
        <v>0</v>
      </c>
      <c r="AG280" s="30"/>
      <c r="AH280" s="30"/>
      <c r="AI280" s="30"/>
      <c r="AJ280" s="30"/>
      <c r="AK280" s="30"/>
      <c r="AL280" s="30"/>
      <c r="AM280" s="30"/>
      <c r="AN280" s="30"/>
      <c r="AO280" s="30"/>
      <c r="AP280" s="56" t="b">
        <f>IFERROR(IF(T280=Pomocný_list!$B$2,AF280*Pomocný_list!$C$2,IF(T280=Pomocný_list!$B$3,AF280*Pomocný_list!$C$3,IF(T280=Pomocný_list!$B$4,AF280*Pomocný_list!$C$4,IF(T280=Pomocný_list!$B$5,AF280*Pomocný_list!$C$5,IF(T280=Pomocný_list!$B$6,AF280*Pomocný_list!$C$6,IF(T280=Pomocný_list!$B$7,AF280*Pomocný_list!$C$7,IF(T280=Pomocný_list!$B$8,AF280*Pomocný_list!$C$8))))))),"Chybné údaje")</f>
        <v>0</v>
      </c>
      <c r="AQ280" s="56">
        <f si="17" t="shared"/>
        <v>0</v>
      </c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</row>
    <row r="281" spans="15:73" x14ac:dyDescent="0.3">
      <c r="O281" s="25"/>
      <c r="P281" s="25"/>
      <c r="Q281" s="25"/>
      <c r="R281" s="25"/>
      <c r="S281" s="25"/>
      <c r="T281" s="25"/>
      <c r="U281" s="25"/>
      <c r="V281" s="28"/>
      <c r="W281" s="38"/>
      <c r="X281" s="38"/>
      <c r="Y281" s="54">
        <f>IF(T281=Pomocný_list!$B$4,((W281/0.75)+X281),(W281)+X281*0.75)</f>
        <v>0</v>
      </c>
      <c r="Z281" s="38"/>
      <c r="AA281" s="26"/>
      <c r="AB281" s="29"/>
      <c r="AC281" s="29"/>
      <c r="AD281" s="52" t="str">
        <f si="15" t="shared"/>
        <v>Splněna</v>
      </c>
      <c r="AE281" s="53">
        <f si="14" t="shared"/>
        <v>0</v>
      </c>
      <c r="AF281" s="53">
        <f si="16" t="shared"/>
        <v>0</v>
      </c>
      <c r="AG281" s="30"/>
      <c r="AH281" s="30"/>
      <c r="AI281" s="30"/>
      <c r="AJ281" s="30"/>
      <c r="AK281" s="30"/>
      <c r="AL281" s="30"/>
      <c r="AM281" s="30"/>
      <c r="AN281" s="30"/>
      <c r="AO281" s="30"/>
      <c r="AP281" s="56" t="b">
        <f>IFERROR(IF(T281=Pomocný_list!$B$2,AF281*Pomocný_list!$C$2,IF(T281=Pomocný_list!$B$3,AF281*Pomocný_list!$C$3,IF(T281=Pomocný_list!$B$4,AF281*Pomocný_list!$C$4,IF(T281=Pomocný_list!$B$5,AF281*Pomocný_list!$C$5,IF(T281=Pomocný_list!$B$6,AF281*Pomocný_list!$C$6,IF(T281=Pomocný_list!$B$7,AF281*Pomocný_list!$C$7,IF(T281=Pomocný_list!$B$8,AF281*Pomocný_list!$C$8))))))),"Chybné údaje")</f>
        <v>0</v>
      </c>
      <c r="AQ281" s="56">
        <f si="17" t="shared"/>
        <v>0</v>
      </c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</row>
    <row r="282" spans="15:73" x14ac:dyDescent="0.3">
      <c r="O282" s="25"/>
      <c r="P282" s="25"/>
      <c r="Q282" s="25"/>
      <c r="R282" s="25"/>
      <c r="S282" s="25"/>
      <c r="T282" s="25"/>
      <c r="U282" s="25"/>
      <c r="V282" s="28"/>
      <c r="W282" s="38"/>
      <c r="X282" s="38"/>
      <c r="Y282" s="54">
        <f>IF(T282=Pomocný_list!$B$4,((W282/0.75)+X282),(W282)+X282*0.75)</f>
        <v>0</v>
      </c>
      <c r="Z282" s="38"/>
      <c r="AA282" s="26"/>
      <c r="AB282" s="29"/>
      <c r="AC282" s="29"/>
      <c r="AD282" s="52" t="str">
        <f si="15" t="shared"/>
        <v>Splněna</v>
      </c>
      <c r="AE282" s="53">
        <f si="14" t="shared"/>
        <v>0</v>
      </c>
      <c r="AF282" s="53">
        <f si="16" t="shared"/>
        <v>0</v>
      </c>
      <c r="AG282" s="30"/>
      <c r="AH282" s="30"/>
      <c r="AI282" s="30"/>
      <c r="AJ282" s="30"/>
      <c r="AK282" s="30"/>
      <c r="AL282" s="30"/>
      <c r="AM282" s="30"/>
      <c r="AN282" s="30"/>
      <c r="AO282" s="30"/>
      <c r="AP282" s="56" t="b">
        <f>IFERROR(IF(T282=Pomocný_list!$B$2,AF282*Pomocný_list!$C$2,IF(T282=Pomocný_list!$B$3,AF282*Pomocný_list!$C$3,IF(T282=Pomocný_list!$B$4,AF282*Pomocný_list!$C$4,IF(T282=Pomocný_list!$B$5,AF282*Pomocný_list!$C$5,IF(T282=Pomocný_list!$B$6,AF282*Pomocný_list!$C$6,IF(T282=Pomocný_list!$B$7,AF282*Pomocný_list!$C$7,IF(T282=Pomocný_list!$B$8,AF282*Pomocný_list!$C$8))))))),"Chybné údaje")</f>
        <v>0</v>
      </c>
      <c r="AQ282" s="56">
        <f si="17" t="shared"/>
        <v>0</v>
      </c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</row>
    <row r="283" spans="15:73" x14ac:dyDescent="0.3">
      <c r="O283" s="25"/>
      <c r="P283" s="25"/>
      <c r="Q283" s="25"/>
      <c r="R283" s="25"/>
      <c r="S283" s="25"/>
      <c r="T283" s="25"/>
      <c r="U283" s="25"/>
      <c r="V283" s="28"/>
      <c r="W283" s="38"/>
      <c r="X283" s="38"/>
      <c r="Y283" s="54">
        <f>IF(T283=Pomocný_list!$B$4,((W283/0.75)+X283),(W283)+X283*0.75)</f>
        <v>0</v>
      </c>
      <c r="Z283" s="38"/>
      <c r="AA283" s="26"/>
      <c r="AB283" s="29"/>
      <c r="AC283" s="29"/>
      <c r="AD283" s="52" t="str">
        <f si="15" t="shared"/>
        <v>Splněna</v>
      </c>
      <c r="AE283" s="53">
        <f si="14" t="shared"/>
        <v>0</v>
      </c>
      <c r="AF283" s="53">
        <f si="16" t="shared"/>
        <v>0</v>
      </c>
      <c r="AG283" s="30"/>
      <c r="AH283" s="30"/>
      <c r="AI283" s="30"/>
      <c r="AJ283" s="30"/>
      <c r="AK283" s="30"/>
      <c r="AL283" s="30"/>
      <c r="AM283" s="30"/>
      <c r="AN283" s="30"/>
      <c r="AO283" s="30"/>
      <c r="AP283" s="56" t="b">
        <f>IFERROR(IF(T283=Pomocný_list!$B$2,AF283*Pomocný_list!$C$2,IF(T283=Pomocný_list!$B$3,AF283*Pomocný_list!$C$3,IF(T283=Pomocný_list!$B$4,AF283*Pomocný_list!$C$4,IF(T283=Pomocný_list!$B$5,AF283*Pomocný_list!$C$5,IF(T283=Pomocný_list!$B$6,AF283*Pomocný_list!$C$6,IF(T283=Pomocný_list!$B$7,AF283*Pomocný_list!$C$7,IF(T283=Pomocný_list!$B$8,AF283*Pomocný_list!$C$8))))))),"Chybné údaje")</f>
        <v>0</v>
      </c>
      <c r="AQ283" s="56">
        <f si="17" t="shared"/>
        <v>0</v>
      </c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</row>
    <row r="284" spans="15:73" x14ac:dyDescent="0.3">
      <c r="O284" s="25"/>
      <c r="P284" s="25"/>
      <c r="Q284" s="25"/>
      <c r="R284" s="25"/>
      <c r="S284" s="25"/>
      <c r="T284" s="25"/>
      <c r="U284" s="25"/>
      <c r="V284" s="28"/>
      <c r="W284" s="38"/>
      <c r="X284" s="38"/>
      <c r="Y284" s="54">
        <f>IF(T284=Pomocný_list!$B$4,((W284/0.75)+X284),(W284)+X284*0.75)</f>
        <v>0</v>
      </c>
      <c r="Z284" s="38"/>
      <c r="AA284" s="26"/>
      <c r="AB284" s="29"/>
      <c r="AC284" s="29"/>
      <c r="AD284" s="52" t="str">
        <f si="15" t="shared"/>
        <v>Splněna</v>
      </c>
      <c r="AE284" s="53">
        <f si="14" t="shared"/>
        <v>0</v>
      </c>
      <c r="AF284" s="53">
        <f si="16" t="shared"/>
        <v>0</v>
      </c>
      <c r="AG284" s="30"/>
      <c r="AH284" s="30"/>
      <c r="AI284" s="30"/>
      <c r="AJ284" s="30"/>
      <c r="AK284" s="30"/>
      <c r="AL284" s="30"/>
      <c r="AM284" s="30"/>
      <c r="AN284" s="30"/>
      <c r="AO284" s="30"/>
      <c r="AP284" s="56" t="b">
        <f>IFERROR(IF(T284=Pomocný_list!$B$2,AF284*Pomocný_list!$C$2,IF(T284=Pomocný_list!$B$3,AF284*Pomocný_list!$C$3,IF(T284=Pomocný_list!$B$4,AF284*Pomocný_list!$C$4,IF(T284=Pomocný_list!$B$5,AF284*Pomocný_list!$C$5,IF(T284=Pomocný_list!$B$6,AF284*Pomocný_list!$C$6,IF(T284=Pomocný_list!$B$7,AF284*Pomocný_list!$C$7,IF(T284=Pomocný_list!$B$8,AF284*Pomocný_list!$C$8))))))),"Chybné údaje")</f>
        <v>0</v>
      </c>
      <c r="AQ284" s="56">
        <f si="17" t="shared"/>
        <v>0</v>
      </c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</row>
    <row r="285" spans="15:73" x14ac:dyDescent="0.3">
      <c r="O285" s="25"/>
      <c r="P285" s="25"/>
      <c r="Q285" s="25"/>
      <c r="R285" s="25"/>
      <c r="S285" s="25"/>
      <c r="T285" s="25"/>
      <c r="U285" s="25"/>
      <c r="V285" s="28"/>
      <c r="W285" s="38"/>
      <c r="X285" s="38"/>
      <c r="Y285" s="54">
        <f>IF(T285=Pomocný_list!$B$4,((W285/0.75)+X285),(W285)+X285*0.75)</f>
        <v>0</v>
      </c>
      <c r="Z285" s="38"/>
      <c r="AA285" s="26"/>
      <c r="AB285" s="29"/>
      <c r="AC285" s="29"/>
      <c r="AD285" s="52" t="str">
        <f si="15" t="shared"/>
        <v>Splněna</v>
      </c>
      <c r="AE285" s="53">
        <f si="14" t="shared"/>
        <v>0</v>
      </c>
      <c r="AF285" s="53">
        <f si="16" t="shared"/>
        <v>0</v>
      </c>
      <c r="AG285" s="30"/>
      <c r="AH285" s="30"/>
      <c r="AI285" s="30"/>
      <c r="AJ285" s="30"/>
      <c r="AK285" s="30"/>
      <c r="AL285" s="30"/>
      <c r="AM285" s="30"/>
      <c r="AN285" s="30"/>
      <c r="AO285" s="30"/>
      <c r="AP285" s="56" t="b">
        <f>IFERROR(IF(T285=Pomocný_list!$B$2,AF285*Pomocný_list!$C$2,IF(T285=Pomocný_list!$B$3,AF285*Pomocný_list!$C$3,IF(T285=Pomocný_list!$B$4,AF285*Pomocný_list!$C$4,IF(T285=Pomocný_list!$B$5,AF285*Pomocný_list!$C$5,IF(T285=Pomocný_list!$B$6,AF285*Pomocný_list!$C$6,IF(T285=Pomocný_list!$B$7,AF285*Pomocný_list!$C$7,IF(T285=Pomocný_list!$B$8,AF285*Pomocný_list!$C$8))))))),"Chybné údaje")</f>
        <v>0</v>
      </c>
      <c r="AQ285" s="56">
        <f si="17" t="shared"/>
        <v>0</v>
      </c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</row>
    <row r="286" spans="15:73" x14ac:dyDescent="0.3">
      <c r="O286" s="25"/>
      <c r="P286" s="25"/>
      <c r="Q286" s="25"/>
      <c r="R286" s="25"/>
      <c r="S286" s="25"/>
      <c r="T286" s="25"/>
      <c r="U286" s="25"/>
      <c r="V286" s="28"/>
      <c r="W286" s="38"/>
      <c r="X286" s="38"/>
      <c r="Y286" s="54">
        <f>IF(T286=Pomocný_list!$B$4,((W286/0.75)+X286),(W286)+X286*0.75)</f>
        <v>0</v>
      </c>
      <c r="Z286" s="38"/>
      <c r="AA286" s="26"/>
      <c r="AB286" s="29"/>
      <c r="AC286" s="29"/>
      <c r="AD286" s="52" t="str">
        <f si="15" t="shared"/>
        <v>Splněna</v>
      </c>
      <c r="AE286" s="53">
        <f si="14" t="shared"/>
        <v>0</v>
      </c>
      <c r="AF286" s="53">
        <f si="16" t="shared"/>
        <v>0</v>
      </c>
      <c r="AG286" s="30"/>
      <c r="AH286" s="30"/>
      <c r="AI286" s="30"/>
      <c r="AJ286" s="30"/>
      <c r="AK286" s="30"/>
      <c r="AL286" s="30"/>
      <c r="AM286" s="30"/>
      <c r="AN286" s="30"/>
      <c r="AO286" s="30"/>
      <c r="AP286" s="56" t="b">
        <f>IFERROR(IF(T286=Pomocný_list!$B$2,AF286*Pomocný_list!$C$2,IF(T286=Pomocný_list!$B$3,AF286*Pomocný_list!$C$3,IF(T286=Pomocný_list!$B$4,AF286*Pomocný_list!$C$4,IF(T286=Pomocný_list!$B$5,AF286*Pomocný_list!$C$5,IF(T286=Pomocný_list!$B$6,AF286*Pomocný_list!$C$6,IF(T286=Pomocný_list!$B$7,AF286*Pomocný_list!$C$7,IF(T286=Pomocný_list!$B$8,AF286*Pomocný_list!$C$8))))))),"Chybné údaje")</f>
        <v>0</v>
      </c>
      <c r="AQ286" s="56">
        <f si="17" t="shared"/>
        <v>0</v>
      </c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</row>
    <row r="287" spans="15:73" x14ac:dyDescent="0.3">
      <c r="O287" s="25"/>
      <c r="P287" s="25"/>
      <c r="Q287" s="25"/>
      <c r="R287" s="25"/>
      <c r="S287" s="25"/>
      <c r="T287" s="25"/>
      <c r="U287" s="25"/>
      <c r="V287" s="28"/>
      <c r="W287" s="38"/>
      <c r="X287" s="38"/>
      <c r="Y287" s="54">
        <f>IF(T287=Pomocný_list!$B$4,((W287/0.75)+X287),(W287)+X287*0.75)</f>
        <v>0</v>
      </c>
      <c r="Z287" s="38"/>
      <c r="AA287" s="26"/>
      <c r="AB287" s="29"/>
      <c r="AC287" s="29"/>
      <c r="AD287" s="52" t="str">
        <f si="15" t="shared"/>
        <v>Splněna</v>
      </c>
      <c r="AE287" s="53">
        <f si="14" t="shared"/>
        <v>0</v>
      </c>
      <c r="AF287" s="53">
        <f si="16" t="shared"/>
        <v>0</v>
      </c>
      <c r="AG287" s="30"/>
      <c r="AH287" s="30"/>
      <c r="AI287" s="30"/>
      <c r="AJ287" s="30"/>
      <c r="AK287" s="30"/>
      <c r="AL287" s="30"/>
      <c r="AM287" s="30"/>
      <c r="AN287" s="30"/>
      <c r="AO287" s="30"/>
      <c r="AP287" s="56" t="b">
        <f>IFERROR(IF(T287=Pomocný_list!$B$2,AF287*Pomocný_list!$C$2,IF(T287=Pomocný_list!$B$3,AF287*Pomocný_list!$C$3,IF(T287=Pomocný_list!$B$4,AF287*Pomocný_list!$C$4,IF(T287=Pomocný_list!$B$5,AF287*Pomocný_list!$C$5,IF(T287=Pomocný_list!$B$6,AF287*Pomocný_list!$C$6,IF(T287=Pomocný_list!$B$7,AF287*Pomocný_list!$C$7,IF(T287=Pomocný_list!$B$8,AF287*Pomocný_list!$C$8))))))),"Chybné údaje")</f>
        <v>0</v>
      </c>
      <c r="AQ287" s="56">
        <f si="17" t="shared"/>
        <v>0</v>
      </c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</row>
    <row r="288" spans="15:73" x14ac:dyDescent="0.3">
      <c r="O288" s="25"/>
      <c r="P288" s="25"/>
      <c r="Q288" s="25"/>
      <c r="R288" s="25"/>
      <c r="S288" s="25"/>
      <c r="T288" s="25"/>
      <c r="U288" s="25"/>
      <c r="V288" s="28"/>
      <c r="W288" s="38"/>
      <c r="X288" s="38"/>
      <c r="Y288" s="54">
        <f>IF(T288=Pomocný_list!$B$4,((W288/0.75)+X288),(W288)+X288*0.75)</f>
        <v>0</v>
      </c>
      <c r="Z288" s="38"/>
      <c r="AA288" s="26"/>
      <c r="AB288" s="29"/>
      <c r="AC288" s="29"/>
      <c r="AD288" s="52" t="str">
        <f si="15" t="shared"/>
        <v>Splněna</v>
      </c>
      <c r="AE288" s="53">
        <f si="14" t="shared"/>
        <v>0</v>
      </c>
      <c r="AF288" s="53">
        <f si="16" t="shared"/>
        <v>0</v>
      </c>
      <c r="AG288" s="30"/>
      <c r="AH288" s="30"/>
      <c r="AI288" s="30"/>
      <c r="AJ288" s="30"/>
      <c r="AK288" s="30"/>
      <c r="AL288" s="30"/>
      <c r="AM288" s="30"/>
      <c r="AN288" s="30"/>
      <c r="AO288" s="30"/>
      <c r="AP288" s="56" t="b">
        <f>IFERROR(IF(T288=Pomocný_list!$B$2,AF288*Pomocný_list!$C$2,IF(T288=Pomocný_list!$B$3,AF288*Pomocný_list!$C$3,IF(T288=Pomocný_list!$B$4,AF288*Pomocný_list!$C$4,IF(T288=Pomocný_list!$B$5,AF288*Pomocný_list!$C$5,IF(T288=Pomocný_list!$B$6,AF288*Pomocný_list!$C$6,IF(T288=Pomocný_list!$B$7,AF288*Pomocný_list!$C$7,IF(T288=Pomocný_list!$B$8,AF288*Pomocný_list!$C$8))))))),"Chybné údaje")</f>
        <v>0</v>
      </c>
      <c r="AQ288" s="56">
        <f si="17" t="shared"/>
        <v>0</v>
      </c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</row>
    <row r="289" spans="15:73" x14ac:dyDescent="0.3">
      <c r="O289" s="25"/>
      <c r="P289" s="25"/>
      <c r="Q289" s="25"/>
      <c r="R289" s="25"/>
      <c r="S289" s="25"/>
      <c r="T289" s="25"/>
      <c r="U289" s="25"/>
      <c r="V289" s="28"/>
      <c r="W289" s="38"/>
      <c r="X289" s="38"/>
      <c r="Y289" s="54">
        <f>IF(T289=Pomocný_list!$B$4,((W289/0.75)+X289),(W289)+X289*0.75)</f>
        <v>0</v>
      </c>
      <c r="Z289" s="38"/>
      <c r="AA289" s="26"/>
      <c r="AB289" s="29"/>
      <c r="AC289" s="29"/>
      <c r="AD289" s="52" t="str">
        <f si="15" t="shared"/>
        <v>Splněna</v>
      </c>
      <c r="AE289" s="53">
        <f si="14" t="shared"/>
        <v>0</v>
      </c>
      <c r="AF289" s="53">
        <f si="16" t="shared"/>
        <v>0</v>
      </c>
      <c r="AG289" s="30"/>
      <c r="AH289" s="30"/>
      <c r="AI289" s="30"/>
      <c r="AJ289" s="30"/>
      <c r="AK289" s="30"/>
      <c r="AL289" s="30"/>
      <c r="AM289" s="30"/>
      <c r="AN289" s="30"/>
      <c r="AO289" s="30"/>
      <c r="AP289" s="56" t="b">
        <f>IFERROR(IF(T289=Pomocný_list!$B$2,AF289*Pomocný_list!$C$2,IF(T289=Pomocný_list!$B$3,AF289*Pomocný_list!$C$3,IF(T289=Pomocný_list!$B$4,AF289*Pomocný_list!$C$4,IF(T289=Pomocný_list!$B$5,AF289*Pomocný_list!$C$5,IF(T289=Pomocný_list!$B$6,AF289*Pomocný_list!$C$6,IF(T289=Pomocný_list!$B$7,AF289*Pomocný_list!$C$7,IF(T289=Pomocný_list!$B$8,AF289*Pomocný_list!$C$8))))))),"Chybné údaje")</f>
        <v>0</v>
      </c>
      <c r="AQ289" s="56">
        <f si="17" t="shared"/>
        <v>0</v>
      </c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</row>
    <row r="290" spans="15:73" x14ac:dyDescent="0.3">
      <c r="O290" s="25"/>
      <c r="P290" s="25"/>
      <c r="Q290" s="25"/>
      <c r="R290" s="25"/>
      <c r="S290" s="25"/>
      <c r="T290" s="25"/>
      <c r="U290" s="25"/>
      <c r="V290" s="28"/>
      <c r="W290" s="38"/>
      <c r="X290" s="38"/>
      <c r="Y290" s="54">
        <f>IF(T290=Pomocný_list!$B$4,((W290/0.75)+X290),(W290)+X290*0.75)</f>
        <v>0</v>
      </c>
      <c r="Z290" s="38"/>
      <c r="AA290" s="26"/>
      <c r="AB290" s="29"/>
      <c r="AC290" s="29"/>
      <c r="AD290" s="52" t="str">
        <f si="15" t="shared"/>
        <v>Splněna</v>
      </c>
      <c r="AE290" s="53">
        <f si="14" t="shared"/>
        <v>0</v>
      </c>
      <c r="AF290" s="53">
        <f si="16" t="shared"/>
        <v>0</v>
      </c>
      <c r="AG290" s="30"/>
      <c r="AH290" s="30"/>
      <c r="AI290" s="30"/>
      <c r="AJ290" s="30"/>
      <c r="AK290" s="30"/>
      <c r="AL290" s="30"/>
      <c r="AM290" s="30"/>
      <c r="AN290" s="30"/>
      <c r="AO290" s="30"/>
      <c r="AP290" s="56" t="b">
        <f>IFERROR(IF(T290=Pomocný_list!$B$2,AF290*Pomocný_list!$C$2,IF(T290=Pomocný_list!$B$3,AF290*Pomocný_list!$C$3,IF(T290=Pomocný_list!$B$4,AF290*Pomocný_list!$C$4,IF(T290=Pomocný_list!$B$5,AF290*Pomocný_list!$C$5,IF(T290=Pomocný_list!$B$6,AF290*Pomocný_list!$C$6,IF(T290=Pomocný_list!$B$7,AF290*Pomocný_list!$C$7,IF(T290=Pomocný_list!$B$8,AF290*Pomocný_list!$C$8))))))),"Chybné údaje")</f>
        <v>0</v>
      </c>
      <c r="AQ290" s="56">
        <f si="17" t="shared"/>
        <v>0</v>
      </c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</row>
    <row r="291" spans="15:73" x14ac:dyDescent="0.3">
      <c r="O291" s="25"/>
      <c r="P291" s="25"/>
      <c r="Q291" s="25"/>
      <c r="R291" s="25"/>
      <c r="S291" s="25"/>
      <c r="T291" s="25"/>
      <c r="U291" s="25"/>
      <c r="V291" s="28"/>
      <c r="W291" s="38"/>
      <c r="X291" s="38"/>
      <c r="Y291" s="54">
        <f>IF(T291=Pomocný_list!$B$4,((W291/0.75)+X291),(W291)+X291*0.75)</f>
        <v>0</v>
      </c>
      <c r="Z291" s="38"/>
      <c r="AA291" s="26"/>
      <c r="AB291" s="29"/>
      <c r="AC291" s="29"/>
      <c r="AD291" s="52" t="str">
        <f si="15" t="shared"/>
        <v>Splněna</v>
      </c>
      <c r="AE291" s="53">
        <f si="14" t="shared"/>
        <v>0</v>
      </c>
      <c r="AF291" s="53">
        <f si="16" t="shared"/>
        <v>0</v>
      </c>
      <c r="AG291" s="30"/>
      <c r="AH291" s="30"/>
      <c r="AI291" s="30"/>
      <c r="AJ291" s="30"/>
      <c r="AK291" s="30"/>
      <c r="AL291" s="30"/>
      <c r="AM291" s="30"/>
      <c r="AN291" s="30"/>
      <c r="AO291" s="30"/>
      <c r="AP291" s="56" t="b">
        <f>IFERROR(IF(T291=Pomocný_list!$B$2,AF291*Pomocný_list!$C$2,IF(T291=Pomocný_list!$B$3,AF291*Pomocný_list!$C$3,IF(T291=Pomocný_list!$B$4,AF291*Pomocný_list!$C$4,IF(T291=Pomocný_list!$B$5,AF291*Pomocný_list!$C$5,IF(T291=Pomocný_list!$B$6,AF291*Pomocný_list!$C$6,IF(T291=Pomocný_list!$B$7,AF291*Pomocný_list!$C$7,IF(T291=Pomocný_list!$B$8,AF291*Pomocný_list!$C$8))))))),"Chybné údaje")</f>
        <v>0</v>
      </c>
      <c r="AQ291" s="56">
        <f si="17" t="shared"/>
        <v>0</v>
      </c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</row>
    <row r="292" spans="15:73" x14ac:dyDescent="0.3">
      <c r="O292" s="25"/>
      <c r="P292" s="25"/>
      <c r="Q292" s="25"/>
      <c r="R292" s="25"/>
      <c r="S292" s="25"/>
      <c r="T292" s="25"/>
      <c r="U292" s="25"/>
      <c r="V292" s="28"/>
      <c r="W292" s="38"/>
      <c r="X292" s="38"/>
      <c r="Y292" s="54">
        <f>IF(T292=Pomocný_list!$B$4,((W292/0.75)+X292),(W292)+X292*0.75)</f>
        <v>0</v>
      </c>
      <c r="Z292" s="38"/>
      <c r="AA292" s="26"/>
      <c r="AB292" s="29"/>
      <c r="AC292" s="29"/>
      <c r="AD292" s="52" t="str">
        <f si="15" t="shared"/>
        <v>Splněna</v>
      </c>
      <c r="AE292" s="53">
        <f ref="AE292:AE354" si="18" t="shared">IF(SUM(AR292:BU292)&gt;Y292,"Překročeno",SUM(AR292:BU292))</f>
        <v>0</v>
      </c>
      <c r="AF292" s="53">
        <f si="16" t="shared"/>
        <v>0</v>
      </c>
      <c r="AG292" s="30"/>
      <c r="AH292" s="30"/>
      <c r="AI292" s="30"/>
      <c r="AJ292" s="30"/>
      <c r="AK292" s="30"/>
      <c r="AL292" s="30"/>
      <c r="AM292" s="30"/>
      <c r="AN292" s="30"/>
      <c r="AO292" s="30"/>
      <c r="AP292" s="56" t="b">
        <f>IFERROR(IF(T292=Pomocný_list!$B$2,AF292*Pomocný_list!$C$2,IF(T292=Pomocný_list!$B$3,AF292*Pomocný_list!$C$3,IF(T292=Pomocný_list!$B$4,AF292*Pomocný_list!$C$4,IF(T292=Pomocný_list!$B$5,AF292*Pomocný_list!$C$5,IF(T292=Pomocný_list!$B$6,AF292*Pomocný_list!$C$6,IF(T292=Pomocný_list!$B$7,AF292*Pomocný_list!$C$7,IF(T292=Pomocný_list!$B$8,AF292*Pomocný_list!$C$8))))))),"Chybné údaje")</f>
        <v>0</v>
      </c>
      <c r="AQ292" s="56">
        <f si="17" t="shared"/>
        <v>0</v>
      </c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</row>
    <row r="293" spans="15:73" x14ac:dyDescent="0.3">
      <c r="O293" s="25"/>
      <c r="P293" s="25"/>
      <c r="Q293" s="25"/>
      <c r="R293" s="25"/>
      <c r="S293" s="25"/>
      <c r="T293" s="25"/>
      <c r="U293" s="25"/>
      <c r="V293" s="28"/>
      <c r="W293" s="38"/>
      <c r="X293" s="38"/>
      <c r="Y293" s="54">
        <f>IF(T293=Pomocný_list!$B$4,((W293/0.75)+X293),(W293)+X293*0.75)</f>
        <v>0</v>
      </c>
      <c r="Z293" s="38"/>
      <c r="AA293" s="26"/>
      <c r="AB293" s="29"/>
      <c r="AC293" s="29"/>
      <c r="AD293" s="52" t="str">
        <f ref="AD293:AD354" si="19" t="shared">IF(AE293&gt;=Y293*0.7,"Splněna","Nesplněna")</f>
        <v>Splněna</v>
      </c>
      <c r="AE293" s="53">
        <f si="18" t="shared"/>
        <v>0</v>
      </c>
      <c r="AF293" s="53">
        <f ref="AF293:AF354" si="20" t="shared">IF(SUM(AG293:AO293)&lt;=Z293,SUM(AG293:AO293),"Překročeno")</f>
        <v>0</v>
      </c>
      <c r="AG293" s="30"/>
      <c r="AH293" s="30"/>
      <c r="AI293" s="30"/>
      <c r="AJ293" s="30"/>
      <c r="AK293" s="30"/>
      <c r="AL293" s="30"/>
      <c r="AM293" s="30"/>
      <c r="AN293" s="30"/>
      <c r="AO293" s="30"/>
      <c r="AP293" s="56" t="b">
        <f>IFERROR(IF(T293=Pomocný_list!$B$2,AF293*Pomocný_list!$C$2,IF(T293=Pomocný_list!$B$3,AF293*Pomocný_list!$C$3,IF(T293=Pomocný_list!$B$4,AF293*Pomocný_list!$C$4,IF(T293=Pomocný_list!$B$5,AF293*Pomocný_list!$C$5,IF(T293=Pomocný_list!$B$6,AF293*Pomocný_list!$C$6,IF(T293=Pomocný_list!$B$7,AF293*Pomocný_list!$C$7,IF(T293=Pomocný_list!$B$8,AF293*Pomocný_list!$C$8))))))),"Chybné údaje")</f>
        <v>0</v>
      </c>
      <c r="AQ293" s="56">
        <f ref="AQ293:AQ354" si="21" t="shared">IFERROR(AP293/100*$D$26,"Chybné údaje")</f>
        <v>0</v>
      </c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</row>
    <row r="294" spans="15:73" x14ac:dyDescent="0.3">
      <c r="O294" s="25"/>
      <c r="P294" s="25"/>
      <c r="Q294" s="25"/>
      <c r="R294" s="25"/>
      <c r="S294" s="25"/>
      <c r="T294" s="25"/>
      <c r="U294" s="25"/>
      <c r="V294" s="28"/>
      <c r="W294" s="38"/>
      <c r="X294" s="38"/>
      <c r="Y294" s="54">
        <f>IF(T294=Pomocný_list!$B$4,((W294/0.75)+X294),(W294)+X294*0.75)</f>
        <v>0</v>
      </c>
      <c r="Z294" s="38"/>
      <c r="AA294" s="26"/>
      <c r="AB294" s="29"/>
      <c r="AC294" s="29"/>
      <c r="AD294" s="52" t="str">
        <f si="19" t="shared"/>
        <v>Splněna</v>
      </c>
      <c r="AE294" s="53">
        <f si="18" t="shared"/>
        <v>0</v>
      </c>
      <c r="AF294" s="53">
        <f si="20" t="shared"/>
        <v>0</v>
      </c>
      <c r="AG294" s="30"/>
      <c r="AH294" s="30"/>
      <c r="AI294" s="30"/>
      <c r="AJ294" s="30"/>
      <c r="AK294" s="30"/>
      <c r="AL294" s="30"/>
      <c r="AM294" s="30"/>
      <c r="AN294" s="30"/>
      <c r="AO294" s="30"/>
      <c r="AP294" s="56" t="b">
        <f>IFERROR(IF(T294=Pomocný_list!$B$2,AF294*Pomocný_list!$C$2,IF(T294=Pomocný_list!$B$3,AF294*Pomocný_list!$C$3,IF(T294=Pomocný_list!$B$4,AF294*Pomocný_list!$C$4,IF(T294=Pomocný_list!$B$5,AF294*Pomocný_list!$C$5,IF(T294=Pomocný_list!$B$6,AF294*Pomocný_list!$C$6,IF(T294=Pomocný_list!$B$7,AF294*Pomocný_list!$C$7,IF(T294=Pomocný_list!$B$8,AF294*Pomocný_list!$C$8))))))),"Chybné údaje")</f>
        <v>0</v>
      </c>
      <c r="AQ294" s="56">
        <f si="21" t="shared"/>
        <v>0</v>
      </c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</row>
    <row r="295" spans="15:73" x14ac:dyDescent="0.3">
      <c r="O295" s="25"/>
      <c r="P295" s="25"/>
      <c r="Q295" s="25"/>
      <c r="R295" s="25"/>
      <c r="S295" s="25"/>
      <c r="T295" s="25"/>
      <c r="U295" s="25"/>
      <c r="V295" s="28"/>
      <c r="W295" s="38"/>
      <c r="X295" s="38"/>
      <c r="Y295" s="54">
        <f>IF(T295=Pomocný_list!$B$4,((W295/0.75)+X295),(W295)+X295*0.75)</f>
        <v>0</v>
      </c>
      <c r="Z295" s="38"/>
      <c r="AA295" s="26"/>
      <c r="AB295" s="29"/>
      <c r="AC295" s="29"/>
      <c r="AD295" s="52" t="str">
        <f si="19" t="shared"/>
        <v>Splněna</v>
      </c>
      <c r="AE295" s="53">
        <f si="18" t="shared"/>
        <v>0</v>
      </c>
      <c r="AF295" s="53">
        <f si="20" t="shared"/>
        <v>0</v>
      </c>
      <c r="AG295" s="30"/>
      <c r="AH295" s="30"/>
      <c r="AI295" s="30"/>
      <c r="AJ295" s="30"/>
      <c r="AK295" s="30"/>
      <c r="AL295" s="30"/>
      <c r="AM295" s="30"/>
      <c r="AN295" s="30"/>
      <c r="AO295" s="30"/>
      <c r="AP295" s="56" t="b">
        <f>IFERROR(IF(T295=Pomocný_list!$B$2,AF295*Pomocný_list!$C$2,IF(T295=Pomocný_list!$B$3,AF295*Pomocný_list!$C$3,IF(T295=Pomocný_list!$B$4,AF295*Pomocný_list!$C$4,IF(T295=Pomocný_list!$B$5,AF295*Pomocný_list!$C$5,IF(T295=Pomocný_list!$B$6,AF295*Pomocný_list!$C$6,IF(T295=Pomocný_list!$B$7,AF295*Pomocný_list!$C$7,IF(T295=Pomocný_list!$B$8,AF295*Pomocný_list!$C$8))))))),"Chybné údaje")</f>
        <v>0</v>
      </c>
      <c r="AQ295" s="56">
        <f si="21" t="shared"/>
        <v>0</v>
      </c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</row>
    <row r="296" spans="15:73" x14ac:dyDescent="0.3">
      <c r="O296" s="25"/>
      <c r="P296" s="25"/>
      <c r="Q296" s="25"/>
      <c r="R296" s="25"/>
      <c r="S296" s="25"/>
      <c r="T296" s="25"/>
      <c r="U296" s="25"/>
      <c r="V296" s="28"/>
      <c r="W296" s="38"/>
      <c r="X296" s="38"/>
      <c r="Y296" s="54">
        <f>IF(T296=Pomocný_list!$B$4,((W296/0.75)+X296),(W296)+X296*0.75)</f>
        <v>0</v>
      </c>
      <c r="Z296" s="38"/>
      <c r="AA296" s="26"/>
      <c r="AB296" s="29"/>
      <c r="AC296" s="29"/>
      <c r="AD296" s="52" t="str">
        <f si="19" t="shared"/>
        <v>Splněna</v>
      </c>
      <c r="AE296" s="53">
        <f si="18" t="shared"/>
        <v>0</v>
      </c>
      <c r="AF296" s="53">
        <f si="20" t="shared"/>
        <v>0</v>
      </c>
      <c r="AG296" s="30"/>
      <c r="AH296" s="30"/>
      <c r="AI296" s="30"/>
      <c r="AJ296" s="30"/>
      <c r="AK296" s="30"/>
      <c r="AL296" s="30"/>
      <c r="AM296" s="30"/>
      <c r="AN296" s="30"/>
      <c r="AO296" s="30"/>
      <c r="AP296" s="56" t="b">
        <f>IFERROR(IF(T296=Pomocný_list!$B$2,AF296*Pomocný_list!$C$2,IF(T296=Pomocný_list!$B$3,AF296*Pomocný_list!$C$3,IF(T296=Pomocný_list!$B$4,AF296*Pomocný_list!$C$4,IF(T296=Pomocný_list!$B$5,AF296*Pomocný_list!$C$5,IF(T296=Pomocný_list!$B$6,AF296*Pomocný_list!$C$6,IF(T296=Pomocný_list!$B$7,AF296*Pomocný_list!$C$7,IF(T296=Pomocný_list!$B$8,AF296*Pomocný_list!$C$8))))))),"Chybné údaje")</f>
        <v>0</v>
      </c>
      <c r="AQ296" s="56">
        <f si="21" t="shared"/>
        <v>0</v>
      </c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</row>
    <row r="297" spans="15:73" x14ac:dyDescent="0.3">
      <c r="O297" s="25"/>
      <c r="P297" s="25"/>
      <c r="Q297" s="25"/>
      <c r="R297" s="25"/>
      <c r="S297" s="25"/>
      <c r="T297" s="25"/>
      <c r="U297" s="25"/>
      <c r="V297" s="28"/>
      <c r="W297" s="38"/>
      <c r="X297" s="38"/>
      <c r="Y297" s="54">
        <f>IF(T297=Pomocný_list!$B$4,((W297/0.75)+X297),(W297)+X297*0.75)</f>
        <v>0</v>
      </c>
      <c r="Z297" s="38"/>
      <c r="AA297" s="26"/>
      <c r="AB297" s="29"/>
      <c r="AC297" s="29"/>
      <c r="AD297" s="52" t="str">
        <f si="19" t="shared"/>
        <v>Splněna</v>
      </c>
      <c r="AE297" s="53">
        <f si="18" t="shared"/>
        <v>0</v>
      </c>
      <c r="AF297" s="53">
        <f si="20" t="shared"/>
        <v>0</v>
      </c>
      <c r="AG297" s="30"/>
      <c r="AH297" s="30"/>
      <c r="AI297" s="30"/>
      <c r="AJ297" s="30"/>
      <c r="AK297" s="30"/>
      <c r="AL297" s="30"/>
      <c r="AM297" s="30"/>
      <c r="AN297" s="30"/>
      <c r="AO297" s="30"/>
      <c r="AP297" s="56" t="b">
        <f>IFERROR(IF(T297=Pomocný_list!$B$2,AF297*Pomocný_list!$C$2,IF(T297=Pomocný_list!$B$3,AF297*Pomocný_list!$C$3,IF(T297=Pomocný_list!$B$4,AF297*Pomocný_list!$C$4,IF(T297=Pomocný_list!$B$5,AF297*Pomocný_list!$C$5,IF(T297=Pomocný_list!$B$6,AF297*Pomocný_list!$C$6,IF(T297=Pomocný_list!$B$7,AF297*Pomocný_list!$C$7,IF(T297=Pomocný_list!$B$8,AF297*Pomocný_list!$C$8))))))),"Chybné údaje")</f>
        <v>0</v>
      </c>
      <c r="AQ297" s="56">
        <f si="21" t="shared"/>
        <v>0</v>
      </c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</row>
    <row r="298" spans="15:73" x14ac:dyDescent="0.3">
      <c r="O298" s="25"/>
      <c r="P298" s="25"/>
      <c r="Q298" s="25"/>
      <c r="R298" s="25"/>
      <c r="S298" s="25"/>
      <c r="T298" s="25"/>
      <c r="U298" s="25"/>
      <c r="V298" s="28"/>
      <c r="W298" s="38"/>
      <c r="X298" s="38"/>
      <c r="Y298" s="54">
        <f>IF(T298=Pomocný_list!$B$4,((W298/0.75)+X298),(W298)+X298*0.75)</f>
        <v>0</v>
      </c>
      <c r="Z298" s="38"/>
      <c r="AA298" s="26"/>
      <c r="AB298" s="29"/>
      <c r="AC298" s="29"/>
      <c r="AD298" s="52" t="str">
        <f si="19" t="shared"/>
        <v>Splněna</v>
      </c>
      <c r="AE298" s="53">
        <f si="18" t="shared"/>
        <v>0</v>
      </c>
      <c r="AF298" s="53">
        <f si="20" t="shared"/>
        <v>0</v>
      </c>
      <c r="AG298" s="30"/>
      <c r="AH298" s="30"/>
      <c r="AI298" s="30"/>
      <c r="AJ298" s="30"/>
      <c r="AK298" s="30"/>
      <c r="AL298" s="30"/>
      <c r="AM298" s="30"/>
      <c r="AN298" s="30"/>
      <c r="AO298" s="30"/>
      <c r="AP298" s="56" t="b">
        <f>IFERROR(IF(T298=Pomocný_list!$B$2,AF298*Pomocný_list!$C$2,IF(T298=Pomocný_list!$B$3,AF298*Pomocný_list!$C$3,IF(T298=Pomocný_list!$B$4,AF298*Pomocný_list!$C$4,IF(T298=Pomocný_list!$B$5,AF298*Pomocný_list!$C$5,IF(T298=Pomocný_list!$B$6,AF298*Pomocný_list!$C$6,IF(T298=Pomocný_list!$B$7,AF298*Pomocný_list!$C$7,IF(T298=Pomocný_list!$B$8,AF298*Pomocný_list!$C$8))))))),"Chybné údaje")</f>
        <v>0</v>
      </c>
      <c r="AQ298" s="56">
        <f si="21" t="shared"/>
        <v>0</v>
      </c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</row>
    <row r="299" spans="15:73" x14ac:dyDescent="0.3">
      <c r="O299" s="25"/>
      <c r="P299" s="25"/>
      <c r="Q299" s="25"/>
      <c r="R299" s="25"/>
      <c r="S299" s="25"/>
      <c r="T299" s="25"/>
      <c r="U299" s="25"/>
      <c r="V299" s="28"/>
      <c r="W299" s="38"/>
      <c r="X299" s="38"/>
      <c r="Y299" s="54">
        <f>IF(T299=Pomocný_list!$B$4,((W299/0.75)+X299),(W299)+X299*0.75)</f>
        <v>0</v>
      </c>
      <c r="Z299" s="38"/>
      <c r="AA299" s="26"/>
      <c r="AB299" s="29"/>
      <c r="AC299" s="29"/>
      <c r="AD299" s="52" t="str">
        <f si="19" t="shared"/>
        <v>Splněna</v>
      </c>
      <c r="AE299" s="53">
        <f si="18" t="shared"/>
        <v>0</v>
      </c>
      <c r="AF299" s="53">
        <f si="20" t="shared"/>
        <v>0</v>
      </c>
      <c r="AG299" s="30"/>
      <c r="AH299" s="30"/>
      <c r="AI299" s="30"/>
      <c r="AJ299" s="30"/>
      <c r="AK299" s="30"/>
      <c r="AL299" s="30"/>
      <c r="AM299" s="30"/>
      <c r="AN299" s="30"/>
      <c r="AO299" s="30"/>
      <c r="AP299" s="56" t="b">
        <f>IFERROR(IF(T299=Pomocný_list!$B$2,AF299*Pomocný_list!$C$2,IF(T299=Pomocný_list!$B$3,AF299*Pomocný_list!$C$3,IF(T299=Pomocný_list!$B$4,AF299*Pomocný_list!$C$4,IF(T299=Pomocný_list!$B$5,AF299*Pomocný_list!$C$5,IF(T299=Pomocný_list!$B$6,AF299*Pomocný_list!$C$6,IF(T299=Pomocný_list!$B$7,AF299*Pomocný_list!$C$7,IF(T299=Pomocný_list!$B$8,AF299*Pomocný_list!$C$8))))))),"Chybné údaje")</f>
        <v>0</v>
      </c>
      <c r="AQ299" s="56">
        <f si="21" t="shared"/>
        <v>0</v>
      </c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</row>
    <row r="300" spans="15:73" x14ac:dyDescent="0.3">
      <c r="O300" s="25"/>
      <c r="P300" s="25"/>
      <c r="Q300" s="25"/>
      <c r="R300" s="25"/>
      <c r="S300" s="25"/>
      <c r="T300" s="25"/>
      <c r="U300" s="25"/>
      <c r="V300" s="28"/>
      <c r="W300" s="38"/>
      <c r="X300" s="38"/>
      <c r="Y300" s="54">
        <f>IF(T300=Pomocný_list!$B$4,((W300/0.75)+X300),(W300)+X300*0.75)</f>
        <v>0</v>
      </c>
      <c r="Z300" s="38"/>
      <c r="AA300" s="26"/>
      <c r="AB300" s="29"/>
      <c r="AC300" s="29"/>
      <c r="AD300" s="52" t="str">
        <f si="19" t="shared"/>
        <v>Splněna</v>
      </c>
      <c r="AE300" s="53">
        <f si="18" t="shared"/>
        <v>0</v>
      </c>
      <c r="AF300" s="53">
        <f si="20" t="shared"/>
        <v>0</v>
      </c>
      <c r="AG300" s="30"/>
      <c r="AH300" s="30"/>
      <c r="AI300" s="30"/>
      <c r="AJ300" s="30"/>
      <c r="AK300" s="30"/>
      <c r="AL300" s="30"/>
      <c r="AM300" s="30"/>
      <c r="AN300" s="30"/>
      <c r="AO300" s="30"/>
      <c r="AP300" s="56" t="b">
        <f>IFERROR(IF(T300=Pomocný_list!$B$2,AF300*Pomocný_list!$C$2,IF(T300=Pomocný_list!$B$3,AF300*Pomocný_list!$C$3,IF(T300=Pomocný_list!$B$4,AF300*Pomocný_list!$C$4,IF(T300=Pomocný_list!$B$5,AF300*Pomocný_list!$C$5,IF(T300=Pomocný_list!$B$6,AF300*Pomocný_list!$C$6,IF(T300=Pomocný_list!$B$7,AF300*Pomocný_list!$C$7,IF(T300=Pomocný_list!$B$8,AF300*Pomocný_list!$C$8))))))),"Chybné údaje")</f>
        <v>0</v>
      </c>
      <c r="AQ300" s="56">
        <f si="21" t="shared"/>
        <v>0</v>
      </c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</row>
    <row r="301" spans="15:73" x14ac:dyDescent="0.3">
      <c r="O301" s="25"/>
      <c r="P301" s="25"/>
      <c r="Q301" s="25"/>
      <c r="R301" s="25"/>
      <c r="S301" s="25"/>
      <c r="T301" s="25"/>
      <c r="U301" s="25"/>
      <c r="V301" s="28"/>
      <c r="W301" s="38"/>
      <c r="X301" s="38"/>
      <c r="Y301" s="54">
        <f>IF(T301=Pomocný_list!$B$4,((W301/0.75)+X301),(W301)+X301*0.75)</f>
        <v>0</v>
      </c>
      <c r="Z301" s="38"/>
      <c r="AA301" s="26"/>
      <c r="AB301" s="29"/>
      <c r="AC301" s="29"/>
      <c r="AD301" s="52" t="str">
        <f si="19" t="shared"/>
        <v>Splněna</v>
      </c>
      <c r="AE301" s="53">
        <f si="18" t="shared"/>
        <v>0</v>
      </c>
      <c r="AF301" s="53">
        <f si="20" t="shared"/>
        <v>0</v>
      </c>
      <c r="AG301" s="30"/>
      <c r="AH301" s="30"/>
      <c r="AI301" s="30"/>
      <c r="AJ301" s="30"/>
      <c r="AK301" s="30"/>
      <c r="AL301" s="30"/>
      <c r="AM301" s="30"/>
      <c r="AN301" s="30"/>
      <c r="AO301" s="30"/>
      <c r="AP301" s="56" t="b">
        <f>IFERROR(IF(T301=Pomocný_list!$B$2,AF301*Pomocný_list!$C$2,IF(T301=Pomocný_list!$B$3,AF301*Pomocný_list!$C$3,IF(T301=Pomocný_list!$B$4,AF301*Pomocný_list!$C$4,IF(T301=Pomocný_list!$B$5,AF301*Pomocný_list!$C$5,IF(T301=Pomocný_list!$B$6,AF301*Pomocný_list!$C$6,IF(T301=Pomocný_list!$B$7,AF301*Pomocný_list!$C$7,IF(T301=Pomocný_list!$B$8,AF301*Pomocný_list!$C$8))))))),"Chybné údaje")</f>
        <v>0</v>
      </c>
      <c r="AQ301" s="56">
        <f si="21" t="shared"/>
        <v>0</v>
      </c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</row>
    <row r="302" spans="15:73" x14ac:dyDescent="0.3">
      <c r="O302" s="25"/>
      <c r="P302" s="25"/>
      <c r="Q302" s="25"/>
      <c r="R302" s="25"/>
      <c r="S302" s="25"/>
      <c r="T302" s="25"/>
      <c r="U302" s="25"/>
      <c r="V302" s="28"/>
      <c r="W302" s="38"/>
      <c r="X302" s="38"/>
      <c r="Y302" s="54">
        <f>IF(T302=Pomocný_list!$B$4,((W302/0.75)+X302),(W302)+X302*0.75)</f>
        <v>0</v>
      </c>
      <c r="Z302" s="38"/>
      <c r="AA302" s="26"/>
      <c r="AB302" s="29"/>
      <c r="AC302" s="29"/>
      <c r="AD302" s="52" t="str">
        <f si="19" t="shared"/>
        <v>Splněna</v>
      </c>
      <c r="AE302" s="53">
        <f si="18" t="shared"/>
        <v>0</v>
      </c>
      <c r="AF302" s="53">
        <f si="20" t="shared"/>
        <v>0</v>
      </c>
      <c r="AG302" s="30"/>
      <c r="AH302" s="30"/>
      <c r="AI302" s="30"/>
      <c r="AJ302" s="30"/>
      <c r="AK302" s="30"/>
      <c r="AL302" s="30"/>
      <c r="AM302" s="30"/>
      <c r="AN302" s="30"/>
      <c r="AO302" s="30"/>
      <c r="AP302" s="56" t="b">
        <f>IFERROR(IF(T302=Pomocný_list!$B$2,AF302*Pomocný_list!$C$2,IF(T302=Pomocný_list!$B$3,AF302*Pomocný_list!$C$3,IF(T302=Pomocný_list!$B$4,AF302*Pomocný_list!$C$4,IF(T302=Pomocný_list!$B$5,AF302*Pomocný_list!$C$5,IF(T302=Pomocný_list!$B$6,AF302*Pomocný_list!$C$6,IF(T302=Pomocný_list!$B$7,AF302*Pomocný_list!$C$7,IF(T302=Pomocný_list!$B$8,AF302*Pomocný_list!$C$8))))))),"Chybné údaje")</f>
        <v>0</v>
      </c>
      <c r="AQ302" s="56">
        <f si="21" t="shared"/>
        <v>0</v>
      </c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</row>
    <row r="303" spans="15:73" x14ac:dyDescent="0.3">
      <c r="O303" s="25"/>
      <c r="P303" s="25"/>
      <c r="Q303" s="25"/>
      <c r="R303" s="25"/>
      <c r="S303" s="25"/>
      <c r="T303" s="25"/>
      <c r="U303" s="25"/>
      <c r="V303" s="28"/>
      <c r="W303" s="38"/>
      <c r="X303" s="38"/>
      <c r="Y303" s="54">
        <f>IF(T303=Pomocný_list!$B$4,((W303/0.75)+X303),(W303)+X303*0.75)</f>
        <v>0</v>
      </c>
      <c r="Z303" s="38"/>
      <c r="AA303" s="26"/>
      <c r="AB303" s="29"/>
      <c r="AC303" s="29"/>
      <c r="AD303" s="52" t="str">
        <f si="19" t="shared"/>
        <v>Splněna</v>
      </c>
      <c r="AE303" s="53">
        <f si="18" t="shared"/>
        <v>0</v>
      </c>
      <c r="AF303" s="53">
        <f si="20" t="shared"/>
        <v>0</v>
      </c>
      <c r="AG303" s="30"/>
      <c r="AH303" s="30"/>
      <c r="AI303" s="30"/>
      <c r="AJ303" s="30"/>
      <c r="AK303" s="30"/>
      <c r="AL303" s="30"/>
      <c r="AM303" s="30"/>
      <c r="AN303" s="30"/>
      <c r="AO303" s="30"/>
      <c r="AP303" s="56" t="b">
        <f>IFERROR(IF(T303=Pomocný_list!$B$2,AF303*Pomocný_list!$C$2,IF(T303=Pomocný_list!$B$3,AF303*Pomocný_list!$C$3,IF(T303=Pomocný_list!$B$4,AF303*Pomocný_list!$C$4,IF(T303=Pomocný_list!$B$5,AF303*Pomocný_list!$C$5,IF(T303=Pomocný_list!$B$6,AF303*Pomocný_list!$C$6,IF(T303=Pomocný_list!$B$7,AF303*Pomocný_list!$C$7,IF(T303=Pomocný_list!$B$8,AF303*Pomocný_list!$C$8))))))),"Chybné údaje")</f>
        <v>0</v>
      </c>
      <c r="AQ303" s="56">
        <f si="21" t="shared"/>
        <v>0</v>
      </c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</row>
    <row r="304" spans="15:73" x14ac:dyDescent="0.3">
      <c r="O304" s="25"/>
      <c r="P304" s="25"/>
      <c r="Q304" s="25"/>
      <c r="R304" s="25"/>
      <c r="S304" s="25"/>
      <c r="T304" s="25"/>
      <c r="U304" s="25"/>
      <c r="V304" s="28"/>
      <c r="W304" s="38"/>
      <c r="X304" s="38"/>
      <c r="Y304" s="54">
        <f>IF(T304=Pomocný_list!$B$4,((W304/0.75)+X304),(W304)+X304*0.75)</f>
        <v>0</v>
      </c>
      <c r="Z304" s="38"/>
      <c r="AA304" s="26"/>
      <c r="AB304" s="29"/>
      <c r="AC304" s="29"/>
      <c r="AD304" s="52" t="str">
        <f si="19" t="shared"/>
        <v>Splněna</v>
      </c>
      <c r="AE304" s="53">
        <f si="18" t="shared"/>
        <v>0</v>
      </c>
      <c r="AF304" s="53">
        <f si="20" t="shared"/>
        <v>0</v>
      </c>
      <c r="AG304" s="30"/>
      <c r="AH304" s="30"/>
      <c r="AI304" s="30"/>
      <c r="AJ304" s="30"/>
      <c r="AK304" s="30"/>
      <c r="AL304" s="30"/>
      <c r="AM304" s="30"/>
      <c r="AN304" s="30"/>
      <c r="AO304" s="30"/>
      <c r="AP304" s="56" t="b">
        <f>IFERROR(IF(T304=Pomocný_list!$B$2,AF304*Pomocný_list!$C$2,IF(T304=Pomocný_list!$B$3,AF304*Pomocný_list!$C$3,IF(T304=Pomocný_list!$B$4,AF304*Pomocný_list!$C$4,IF(T304=Pomocný_list!$B$5,AF304*Pomocný_list!$C$5,IF(T304=Pomocný_list!$B$6,AF304*Pomocný_list!$C$6,IF(T304=Pomocný_list!$B$7,AF304*Pomocný_list!$C$7,IF(T304=Pomocný_list!$B$8,AF304*Pomocný_list!$C$8))))))),"Chybné údaje")</f>
        <v>0</v>
      </c>
      <c r="AQ304" s="56">
        <f si="21" t="shared"/>
        <v>0</v>
      </c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</row>
    <row r="305" spans="15:73" x14ac:dyDescent="0.3">
      <c r="O305" s="25"/>
      <c r="P305" s="25"/>
      <c r="Q305" s="25"/>
      <c r="R305" s="25"/>
      <c r="S305" s="25"/>
      <c r="T305" s="25"/>
      <c r="U305" s="25"/>
      <c r="V305" s="28"/>
      <c r="W305" s="38"/>
      <c r="X305" s="38"/>
      <c r="Y305" s="54">
        <f>IF(T305=Pomocný_list!$B$4,((W305/0.75)+X305),(W305)+X305*0.75)</f>
        <v>0</v>
      </c>
      <c r="Z305" s="38"/>
      <c r="AA305" s="26"/>
      <c r="AB305" s="29"/>
      <c r="AC305" s="29"/>
      <c r="AD305" s="52" t="str">
        <f si="19" t="shared"/>
        <v>Splněna</v>
      </c>
      <c r="AE305" s="53">
        <f si="18" t="shared"/>
        <v>0</v>
      </c>
      <c r="AF305" s="53">
        <f si="20" t="shared"/>
        <v>0</v>
      </c>
      <c r="AG305" s="30"/>
      <c r="AH305" s="30"/>
      <c r="AI305" s="30"/>
      <c r="AJ305" s="30"/>
      <c r="AK305" s="30"/>
      <c r="AL305" s="30"/>
      <c r="AM305" s="30"/>
      <c r="AN305" s="30"/>
      <c r="AO305" s="30"/>
      <c r="AP305" s="56" t="b">
        <f>IFERROR(IF(T305=Pomocný_list!$B$2,AF305*Pomocný_list!$C$2,IF(T305=Pomocný_list!$B$3,AF305*Pomocný_list!$C$3,IF(T305=Pomocný_list!$B$4,AF305*Pomocný_list!$C$4,IF(T305=Pomocný_list!$B$5,AF305*Pomocný_list!$C$5,IF(T305=Pomocný_list!$B$6,AF305*Pomocný_list!$C$6,IF(T305=Pomocný_list!$B$7,AF305*Pomocný_list!$C$7,IF(T305=Pomocný_list!$B$8,AF305*Pomocný_list!$C$8))))))),"Chybné údaje")</f>
        <v>0</v>
      </c>
      <c r="AQ305" s="56">
        <f si="21" t="shared"/>
        <v>0</v>
      </c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</row>
    <row r="306" spans="15:73" x14ac:dyDescent="0.3">
      <c r="O306" s="25"/>
      <c r="P306" s="25"/>
      <c r="Q306" s="25"/>
      <c r="R306" s="25"/>
      <c r="S306" s="25"/>
      <c r="T306" s="25"/>
      <c r="U306" s="25"/>
      <c r="V306" s="28"/>
      <c r="W306" s="38"/>
      <c r="X306" s="38"/>
      <c r="Y306" s="54">
        <f>IF(T306=Pomocný_list!$B$4,((W306/0.75)+X306),(W306)+X306*0.75)</f>
        <v>0</v>
      </c>
      <c r="Z306" s="38"/>
      <c r="AA306" s="26"/>
      <c r="AB306" s="29"/>
      <c r="AC306" s="29"/>
      <c r="AD306" s="52" t="str">
        <f si="19" t="shared"/>
        <v>Splněna</v>
      </c>
      <c r="AE306" s="53">
        <f si="18" t="shared"/>
        <v>0</v>
      </c>
      <c r="AF306" s="53">
        <f si="20" t="shared"/>
        <v>0</v>
      </c>
      <c r="AG306" s="30"/>
      <c r="AH306" s="30"/>
      <c r="AI306" s="30"/>
      <c r="AJ306" s="30"/>
      <c r="AK306" s="30"/>
      <c r="AL306" s="30"/>
      <c r="AM306" s="30"/>
      <c r="AN306" s="30"/>
      <c r="AO306" s="30"/>
      <c r="AP306" s="56" t="b">
        <f>IFERROR(IF(T306=Pomocný_list!$B$2,AF306*Pomocný_list!$C$2,IF(T306=Pomocný_list!$B$3,AF306*Pomocný_list!$C$3,IF(T306=Pomocný_list!$B$4,AF306*Pomocný_list!$C$4,IF(T306=Pomocný_list!$B$5,AF306*Pomocný_list!$C$5,IF(T306=Pomocný_list!$B$6,AF306*Pomocný_list!$C$6,IF(T306=Pomocný_list!$B$7,AF306*Pomocný_list!$C$7,IF(T306=Pomocný_list!$B$8,AF306*Pomocný_list!$C$8))))))),"Chybné údaje")</f>
        <v>0</v>
      </c>
      <c r="AQ306" s="56">
        <f si="21" t="shared"/>
        <v>0</v>
      </c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</row>
    <row r="307" spans="15:73" x14ac:dyDescent="0.3">
      <c r="O307" s="25"/>
      <c r="P307" s="25"/>
      <c r="Q307" s="25"/>
      <c r="R307" s="25"/>
      <c r="S307" s="25"/>
      <c r="T307" s="25"/>
      <c r="U307" s="25"/>
      <c r="V307" s="28"/>
      <c r="W307" s="38"/>
      <c r="X307" s="38"/>
      <c r="Y307" s="54">
        <f>IF(T307=Pomocný_list!$B$4,((W307/0.75)+X307),(W307)+X307*0.75)</f>
        <v>0</v>
      </c>
      <c r="Z307" s="38"/>
      <c r="AA307" s="26"/>
      <c r="AB307" s="29"/>
      <c r="AC307" s="29"/>
      <c r="AD307" s="52" t="str">
        <f si="19" t="shared"/>
        <v>Splněna</v>
      </c>
      <c r="AE307" s="53">
        <f si="18" t="shared"/>
        <v>0</v>
      </c>
      <c r="AF307" s="53">
        <f si="20" t="shared"/>
        <v>0</v>
      </c>
      <c r="AG307" s="30"/>
      <c r="AH307" s="30"/>
      <c r="AI307" s="30"/>
      <c r="AJ307" s="30"/>
      <c r="AK307" s="30"/>
      <c r="AL307" s="30"/>
      <c r="AM307" s="30"/>
      <c r="AN307" s="30"/>
      <c r="AO307" s="30"/>
      <c r="AP307" s="56" t="b">
        <f>IFERROR(IF(T307=Pomocný_list!$B$2,AF307*Pomocný_list!$C$2,IF(T307=Pomocný_list!$B$3,AF307*Pomocný_list!$C$3,IF(T307=Pomocný_list!$B$4,AF307*Pomocný_list!$C$4,IF(T307=Pomocný_list!$B$5,AF307*Pomocný_list!$C$5,IF(T307=Pomocný_list!$B$6,AF307*Pomocný_list!$C$6,IF(T307=Pomocný_list!$B$7,AF307*Pomocný_list!$C$7,IF(T307=Pomocný_list!$B$8,AF307*Pomocný_list!$C$8))))))),"Chybné údaje")</f>
        <v>0</v>
      </c>
      <c r="AQ307" s="56">
        <f si="21" t="shared"/>
        <v>0</v>
      </c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</row>
    <row r="308" spans="15:73" x14ac:dyDescent="0.3">
      <c r="O308" s="25"/>
      <c r="P308" s="25"/>
      <c r="Q308" s="25"/>
      <c r="R308" s="25"/>
      <c r="S308" s="25"/>
      <c r="T308" s="25"/>
      <c r="U308" s="25"/>
      <c r="V308" s="28"/>
      <c r="W308" s="38"/>
      <c r="X308" s="38"/>
      <c r="Y308" s="54">
        <f>IF(T308=Pomocný_list!$B$4,((W308/0.75)+X308),(W308)+X308*0.75)</f>
        <v>0</v>
      </c>
      <c r="Z308" s="38"/>
      <c r="AA308" s="26"/>
      <c r="AB308" s="29"/>
      <c r="AC308" s="29"/>
      <c r="AD308" s="52" t="str">
        <f si="19" t="shared"/>
        <v>Splněna</v>
      </c>
      <c r="AE308" s="53">
        <f si="18" t="shared"/>
        <v>0</v>
      </c>
      <c r="AF308" s="53">
        <f si="20" t="shared"/>
        <v>0</v>
      </c>
      <c r="AG308" s="30"/>
      <c r="AH308" s="30"/>
      <c r="AI308" s="30"/>
      <c r="AJ308" s="30"/>
      <c r="AK308" s="30"/>
      <c r="AL308" s="30"/>
      <c r="AM308" s="30"/>
      <c r="AN308" s="30"/>
      <c r="AO308" s="30"/>
      <c r="AP308" s="56" t="b">
        <f>IFERROR(IF(T308=Pomocný_list!$B$2,AF308*Pomocný_list!$C$2,IF(T308=Pomocný_list!$B$3,AF308*Pomocný_list!$C$3,IF(T308=Pomocný_list!$B$4,AF308*Pomocný_list!$C$4,IF(T308=Pomocný_list!$B$5,AF308*Pomocný_list!$C$5,IF(T308=Pomocný_list!$B$6,AF308*Pomocný_list!$C$6,IF(T308=Pomocný_list!$B$7,AF308*Pomocný_list!$C$7,IF(T308=Pomocný_list!$B$8,AF308*Pomocný_list!$C$8))))))),"Chybné údaje")</f>
        <v>0</v>
      </c>
      <c r="AQ308" s="56">
        <f si="21" t="shared"/>
        <v>0</v>
      </c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</row>
    <row r="309" spans="15:73" x14ac:dyDescent="0.3">
      <c r="O309" s="25"/>
      <c r="P309" s="25"/>
      <c r="Q309" s="25"/>
      <c r="R309" s="25"/>
      <c r="S309" s="25"/>
      <c r="T309" s="25"/>
      <c r="U309" s="25"/>
      <c r="V309" s="28"/>
      <c r="W309" s="38"/>
      <c r="X309" s="38"/>
      <c r="Y309" s="54">
        <f>IF(T309=Pomocný_list!$B$4,((W309/0.75)+X309),(W309)+X309*0.75)</f>
        <v>0</v>
      </c>
      <c r="Z309" s="38"/>
      <c r="AA309" s="26"/>
      <c r="AB309" s="29"/>
      <c r="AC309" s="29"/>
      <c r="AD309" s="52" t="str">
        <f si="19" t="shared"/>
        <v>Splněna</v>
      </c>
      <c r="AE309" s="53">
        <f si="18" t="shared"/>
        <v>0</v>
      </c>
      <c r="AF309" s="53">
        <f si="20" t="shared"/>
        <v>0</v>
      </c>
      <c r="AG309" s="30"/>
      <c r="AH309" s="30"/>
      <c r="AI309" s="30"/>
      <c r="AJ309" s="30"/>
      <c r="AK309" s="30"/>
      <c r="AL309" s="30"/>
      <c r="AM309" s="30"/>
      <c r="AN309" s="30"/>
      <c r="AO309" s="30"/>
      <c r="AP309" s="56" t="b">
        <f>IFERROR(IF(T309=Pomocný_list!$B$2,AF309*Pomocný_list!$C$2,IF(T309=Pomocný_list!$B$3,AF309*Pomocný_list!$C$3,IF(T309=Pomocný_list!$B$4,AF309*Pomocný_list!$C$4,IF(T309=Pomocný_list!$B$5,AF309*Pomocný_list!$C$5,IF(T309=Pomocný_list!$B$6,AF309*Pomocný_list!$C$6,IF(T309=Pomocný_list!$B$7,AF309*Pomocný_list!$C$7,IF(T309=Pomocný_list!$B$8,AF309*Pomocný_list!$C$8))))))),"Chybné údaje")</f>
        <v>0</v>
      </c>
      <c r="AQ309" s="56">
        <f si="21" t="shared"/>
        <v>0</v>
      </c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</row>
    <row r="310" spans="15:73" x14ac:dyDescent="0.3">
      <c r="O310" s="25"/>
      <c r="P310" s="25"/>
      <c r="Q310" s="25"/>
      <c r="R310" s="25"/>
      <c r="S310" s="25"/>
      <c r="T310" s="25"/>
      <c r="U310" s="25"/>
      <c r="V310" s="28"/>
      <c r="W310" s="38"/>
      <c r="X310" s="38"/>
      <c r="Y310" s="54">
        <f>IF(T310=Pomocný_list!$B$4,((W310/0.75)+X310),(W310)+X310*0.75)</f>
        <v>0</v>
      </c>
      <c r="Z310" s="38"/>
      <c r="AA310" s="26"/>
      <c r="AB310" s="29"/>
      <c r="AC310" s="29"/>
      <c r="AD310" s="52" t="str">
        <f si="19" t="shared"/>
        <v>Splněna</v>
      </c>
      <c r="AE310" s="53">
        <f si="18" t="shared"/>
        <v>0</v>
      </c>
      <c r="AF310" s="53">
        <f si="20" t="shared"/>
        <v>0</v>
      </c>
      <c r="AG310" s="30"/>
      <c r="AH310" s="30"/>
      <c r="AI310" s="30"/>
      <c r="AJ310" s="30"/>
      <c r="AK310" s="30"/>
      <c r="AL310" s="30"/>
      <c r="AM310" s="30"/>
      <c r="AN310" s="30"/>
      <c r="AO310" s="30"/>
      <c r="AP310" s="56" t="b">
        <f>IFERROR(IF(T310=Pomocný_list!$B$2,AF310*Pomocný_list!$C$2,IF(T310=Pomocný_list!$B$3,AF310*Pomocný_list!$C$3,IF(T310=Pomocný_list!$B$4,AF310*Pomocný_list!$C$4,IF(T310=Pomocný_list!$B$5,AF310*Pomocný_list!$C$5,IF(T310=Pomocný_list!$B$6,AF310*Pomocný_list!$C$6,IF(T310=Pomocný_list!$B$7,AF310*Pomocný_list!$C$7,IF(T310=Pomocný_list!$B$8,AF310*Pomocný_list!$C$8))))))),"Chybné údaje")</f>
        <v>0</v>
      </c>
      <c r="AQ310" s="56">
        <f si="21" t="shared"/>
        <v>0</v>
      </c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</row>
    <row r="311" spans="15:73" x14ac:dyDescent="0.3">
      <c r="O311" s="25"/>
      <c r="P311" s="25"/>
      <c r="Q311" s="25"/>
      <c r="R311" s="25"/>
      <c r="S311" s="25"/>
      <c r="T311" s="25"/>
      <c r="U311" s="25"/>
      <c r="V311" s="28"/>
      <c r="W311" s="38"/>
      <c r="X311" s="38"/>
      <c r="Y311" s="54">
        <f>IF(T311=Pomocný_list!$B$4,((W311/0.75)+X311),(W311)+X311*0.75)</f>
        <v>0</v>
      </c>
      <c r="Z311" s="38"/>
      <c r="AA311" s="26"/>
      <c r="AB311" s="29"/>
      <c r="AC311" s="29"/>
      <c r="AD311" s="52" t="str">
        <f si="19" t="shared"/>
        <v>Splněna</v>
      </c>
      <c r="AE311" s="53">
        <f si="18" t="shared"/>
        <v>0</v>
      </c>
      <c r="AF311" s="53">
        <f si="20" t="shared"/>
        <v>0</v>
      </c>
      <c r="AG311" s="30"/>
      <c r="AH311" s="30"/>
      <c r="AI311" s="30"/>
      <c r="AJ311" s="30"/>
      <c r="AK311" s="30"/>
      <c r="AL311" s="30"/>
      <c r="AM311" s="30"/>
      <c r="AN311" s="30"/>
      <c r="AO311" s="30"/>
      <c r="AP311" s="56" t="b">
        <f>IFERROR(IF(T311=Pomocný_list!$B$2,AF311*Pomocný_list!$C$2,IF(T311=Pomocný_list!$B$3,AF311*Pomocný_list!$C$3,IF(T311=Pomocný_list!$B$4,AF311*Pomocný_list!$C$4,IF(T311=Pomocný_list!$B$5,AF311*Pomocný_list!$C$5,IF(T311=Pomocný_list!$B$6,AF311*Pomocný_list!$C$6,IF(T311=Pomocný_list!$B$7,AF311*Pomocný_list!$C$7,IF(T311=Pomocný_list!$B$8,AF311*Pomocný_list!$C$8))))))),"Chybné údaje")</f>
        <v>0</v>
      </c>
      <c r="AQ311" s="56">
        <f si="21" t="shared"/>
        <v>0</v>
      </c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</row>
    <row r="312" spans="15:73" x14ac:dyDescent="0.3">
      <c r="O312" s="25"/>
      <c r="P312" s="25"/>
      <c r="Q312" s="25"/>
      <c r="R312" s="25"/>
      <c r="S312" s="25"/>
      <c r="T312" s="25"/>
      <c r="U312" s="25"/>
      <c r="V312" s="28"/>
      <c r="W312" s="38"/>
      <c r="X312" s="38"/>
      <c r="Y312" s="54">
        <f>IF(T312=Pomocný_list!$B$4,((W312/0.75)+X312),(W312)+X312*0.75)</f>
        <v>0</v>
      </c>
      <c r="Z312" s="38"/>
      <c r="AA312" s="26"/>
      <c r="AB312" s="29"/>
      <c r="AC312" s="29"/>
      <c r="AD312" s="52" t="str">
        <f si="19" t="shared"/>
        <v>Splněna</v>
      </c>
      <c r="AE312" s="53">
        <f si="18" t="shared"/>
        <v>0</v>
      </c>
      <c r="AF312" s="53">
        <f si="20" t="shared"/>
        <v>0</v>
      </c>
      <c r="AG312" s="30"/>
      <c r="AH312" s="30"/>
      <c r="AI312" s="30"/>
      <c r="AJ312" s="30"/>
      <c r="AK312" s="30"/>
      <c r="AL312" s="30"/>
      <c r="AM312" s="30"/>
      <c r="AN312" s="30"/>
      <c r="AO312" s="30"/>
      <c r="AP312" s="56" t="b">
        <f>IFERROR(IF(T312=Pomocný_list!$B$2,AF312*Pomocný_list!$C$2,IF(T312=Pomocný_list!$B$3,AF312*Pomocný_list!$C$3,IF(T312=Pomocný_list!$B$4,AF312*Pomocný_list!$C$4,IF(T312=Pomocný_list!$B$5,AF312*Pomocný_list!$C$5,IF(T312=Pomocný_list!$B$6,AF312*Pomocný_list!$C$6,IF(T312=Pomocný_list!$B$7,AF312*Pomocný_list!$C$7,IF(T312=Pomocný_list!$B$8,AF312*Pomocný_list!$C$8))))))),"Chybné údaje")</f>
        <v>0</v>
      </c>
      <c r="AQ312" s="56">
        <f si="21" t="shared"/>
        <v>0</v>
      </c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</row>
    <row r="313" spans="15:73" x14ac:dyDescent="0.3">
      <c r="O313" s="25"/>
      <c r="P313" s="25"/>
      <c r="Q313" s="25"/>
      <c r="R313" s="25"/>
      <c r="S313" s="25"/>
      <c r="T313" s="25"/>
      <c r="U313" s="25"/>
      <c r="V313" s="28"/>
      <c r="W313" s="38"/>
      <c r="X313" s="38"/>
      <c r="Y313" s="54">
        <f>IF(T313=Pomocný_list!$B$4,((W313/0.75)+X313),(W313)+X313*0.75)</f>
        <v>0</v>
      </c>
      <c r="Z313" s="38"/>
      <c r="AA313" s="26"/>
      <c r="AB313" s="29"/>
      <c r="AC313" s="29"/>
      <c r="AD313" s="52" t="str">
        <f si="19" t="shared"/>
        <v>Splněna</v>
      </c>
      <c r="AE313" s="53">
        <f si="18" t="shared"/>
        <v>0</v>
      </c>
      <c r="AF313" s="53">
        <f si="20" t="shared"/>
        <v>0</v>
      </c>
      <c r="AG313" s="30"/>
      <c r="AH313" s="30"/>
      <c r="AI313" s="30"/>
      <c r="AJ313" s="30"/>
      <c r="AK313" s="30"/>
      <c r="AL313" s="30"/>
      <c r="AM313" s="30"/>
      <c r="AN313" s="30"/>
      <c r="AO313" s="30"/>
      <c r="AP313" s="56" t="b">
        <f>IFERROR(IF(T313=Pomocný_list!$B$2,AF313*Pomocný_list!$C$2,IF(T313=Pomocný_list!$B$3,AF313*Pomocný_list!$C$3,IF(T313=Pomocný_list!$B$4,AF313*Pomocný_list!$C$4,IF(T313=Pomocný_list!$B$5,AF313*Pomocný_list!$C$5,IF(T313=Pomocný_list!$B$6,AF313*Pomocný_list!$C$6,IF(T313=Pomocný_list!$B$7,AF313*Pomocný_list!$C$7,IF(T313=Pomocný_list!$B$8,AF313*Pomocný_list!$C$8))))))),"Chybné údaje")</f>
        <v>0</v>
      </c>
      <c r="AQ313" s="56">
        <f si="21" t="shared"/>
        <v>0</v>
      </c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</row>
    <row r="314" spans="15:73" x14ac:dyDescent="0.3">
      <c r="O314" s="25"/>
      <c r="P314" s="25"/>
      <c r="Q314" s="25"/>
      <c r="R314" s="25"/>
      <c r="S314" s="25"/>
      <c r="T314" s="25"/>
      <c r="U314" s="25"/>
      <c r="V314" s="28"/>
      <c r="W314" s="38"/>
      <c r="X314" s="38"/>
      <c r="Y314" s="54">
        <f>IF(T314=Pomocný_list!$B$4,((W314/0.75)+X314),(W314)+X314*0.75)</f>
        <v>0</v>
      </c>
      <c r="Z314" s="38"/>
      <c r="AA314" s="26"/>
      <c r="AB314" s="29"/>
      <c r="AC314" s="29"/>
      <c r="AD314" s="52" t="str">
        <f si="19" t="shared"/>
        <v>Splněna</v>
      </c>
      <c r="AE314" s="53">
        <f si="18" t="shared"/>
        <v>0</v>
      </c>
      <c r="AF314" s="53">
        <f si="20" t="shared"/>
        <v>0</v>
      </c>
      <c r="AG314" s="30"/>
      <c r="AH314" s="30"/>
      <c r="AI314" s="30"/>
      <c r="AJ314" s="30"/>
      <c r="AK314" s="30"/>
      <c r="AL314" s="30"/>
      <c r="AM314" s="30"/>
      <c r="AN314" s="30"/>
      <c r="AO314" s="30"/>
      <c r="AP314" s="56" t="b">
        <f>IFERROR(IF(T314=Pomocný_list!$B$2,AF314*Pomocný_list!$C$2,IF(T314=Pomocný_list!$B$3,AF314*Pomocný_list!$C$3,IF(T314=Pomocný_list!$B$4,AF314*Pomocný_list!$C$4,IF(T314=Pomocný_list!$B$5,AF314*Pomocný_list!$C$5,IF(T314=Pomocný_list!$B$6,AF314*Pomocný_list!$C$6,IF(T314=Pomocný_list!$B$7,AF314*Pomocný_list!$C$7,IF(T314=Pomocný_list!$B$8,AF314*Pomocný_list!$C$8))))))),"Chybné údaje")</f>
        <v>0</v>
      </c>
      <c r="AQ314" s="56">
        <f si="21" t="shared"/>
        <v>0</v>
      </c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</row>
    <row r="315" spans="15:73" x14ac:dyDescent="0.3">
      <c r="O315" s="25"/>
      <c r="P315" s="25"/>
      <c r="Q315" s="25"/>
      <c r="R315" s="25"/>
      <c r="S315" s="25"/>
      <c r="T315" s="25"/>
      <c r="U315" s="25"/>
      <c r="V315" s="28"/>
      <c r="W315" s="38"/>
      <c r="X315" s="38"/>
      <c r="Y315" s="54">
        <f>IF(T315=Pomocný_list!$B$4,((W315/0.75)+X315),(W315)+X315*0.75)</f>
        <v>0</v>
      </c>
      <c r="Z315" s="38"/>
      <c r="AA315" s="26"/>
      <c r="AB315" s="29"/>
      <c r="AC315" s="29"/>
      <c r="AD315" s="52" t="str">
        <f si="19" t="shared"/>
        <v>Splněna</v>
      </c>
      <c r="AE315" s="53">
        <f si="18" t="shared"/>
        <v>0</v>
      </c>
      <c r="AF315" s="53">
        <f si="20" t="shared"/>
        <v>0</v>
      </c>
      <c r="AG315" s="30"/>
      <c r="AH315" s="30"/>
      <c r="AI315" s="30"/>
      <c r="AJ315" s="30"/>
      <c r="AK315" s="30"/>
      <c r="AL315" s="30"/>
      <c r="AM315" s="30"/>
      <c r="AN315" s="30"/>
      <c r="AO315" s="30"/>
      <c r="AP315" s="56" t="b">
        <f>IFERROR(IF(T315=Pomocný_list!$B$2,AF315*Pomocný_list!$C$2,IF(T315=Pomocný_list!$B$3,AF315*Pomocný_list!$C$3,IF(T315=Pomocný_list!$B$4,AF315*Pomocný_list!$C$4,IF(T315=Pomocný_list!$B$5,AF315*Pomocný_list!$C$5,IF(T315=Pomocný_list!$B$6,AF315*Pomocný_list!$C$6,IF(T315=Pomocný_list!$B$7,AF315*Pomocný_list!$C$7,IF(T315=Pomocný_list!$B$8,AF315*Pomocný_list!$C$8))))))),"Chybné údaje")</f>
        <v>0</v>
      </c>
      <c r="AQ315" s="56">
        <f si="21" t="shared"/>
        <v>0</v>
      </c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</row>
    <row r="316" spans="15:73" x14ac:dyDescent="0.3">
      <c r="O316" s="25"/>
      <c r="P316" s="25"/>
      <c r="Q316" s="25"/>
      <c r="R316" s="25"/>
      <c r="S316" s="25"/>
      <c r="T316" s="25"/>
      <c r="U316" s="25"/>
      <c r="V316" s="28"/>
      <c r="W316" s="38"/>
      <c r="X316" s="38"/>
      <c r="Y316" s="54">
        <f>IF(T316=Pomocný_list!$B$4,((W316/0.75)+X316),(W316)+X316*0.75)</f>
        <v>0</v>
      </c>
      <c r="Z316" s="38"/>
      <c r="AA316" s="26"/>
      <c r="AB316" s="29"/>
      <c r="AC316" s="29"/>
      <c r="AD316" s="52" t="str">
        <f si="19" t="shared"/>
        <v>Splněna</v>
      </c>
      <c r="AE316" s="53">
        <f si="18" t="shared"/>
        <v>0</v>
      </c>
      <c r="AF316" s="53">
        <f si="20" t="shared"/>
        <v>0</v>
      </c>
      <c r="AG316" s="30"/>
      <c r="AH316" s="30"/>
      <c r="AI316" s="30"/>
      <c r="AJ316" s="30"/>
      <c r="AK316" s="30"/>
      <c r="AL316" s="30"/>
      <c r="AM316" s="30"/>
      <c r="AN316" s="30"/>
      <c r="AO316" s="30"/>
      <c r="AP316" s="56" t="b">
        <f>IFERROR(IF(T316=Pomocný_list!$B$2,AF316*Pomocný_list!$C$2,IF(T316=Pomocný_list!$B$3,AF316*Pomocný_list!$C$3,IF(T316=Pomocný_list!$B$4,AF316*Pomocný_list!$C$4,IF(T316=Pomocný_list!$B$5,AF316*Pomocný_list!$C$5,IF(T316=Pomocný_list!$B$6,AF316*Pomocný_list!$C$6,IF(T316=Pomocný_list!$B$7,AF316*Pomocný_list!$C$7,IF(T316=Pomocný_list!$B$8,AF316*Pomocný_list!$C$8))))))),"Chybné údaje")</f>
        <v>0</v>
      </c>
      <c r="AQ316" s="56">
        <f si="21" t="shared"/>
        <v>0</v>
      </c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</row>
    <row r="317" spans="15:73" x14ac:dyDescent="0.3">
      <c r="O317" s="25"/>
      <c r="P317" s="25"/>
      <c r="Q317" s="25"/>
      <c r="R317" s="25"/>
      <c r="S317" s="25"/>
      <c r="T317" s="25"/>
      <c r="U317" s="25"/>
      <c r="V317" s="28"/>
      <c r="W317" s="38"/>
      <c r="X317" s="38"/>
      <c r="Y317" s="54">
        <f>IF(T317=Pomocný_list!$B$4,((W317/0.75)+X317),(W317)+X317*0.75)</f>
        <v>0</v>
      </c>
      <c r="Z317" s="38"/>
      <c r="AA317" s="26"/>
      <c r="AB317" s="29"/>
      <c r="AC317" s="29"/>
      <c r="AD317" s="52" t="str">
        <f si="19" t="shared"/>
        <v>Splněna</v>
      </c>
      <c r="AE317" s="53">
        <f si="18" t="shared"/>
        <v>0</v>
      </c>
      <c r="AF317" s="53">
        <f si="20" t="shared"/>
        <v>0</v>
      </c>
      <c r="AG317" s="30"/>
      <c r="AH317" s="30"/>
      <c r="AI317" s="30"/>
      <c r="AJ317" s="30"/>
      <c r="AK317" s="30"/>
      <c r="AL317" s="30"/>
      <c r="AM317" s="30"/>
      <c r="AN317" s="30"/>
      <c r="AO317" s="30"/>
      <c r="AP317" s="56" t="b">
        <f>IFERROR(IF(T317=Pomocný_list!$B$2,AF317*Pomocný_list!$C$2,IF(T317=Pomocný_list!$B$3,AF317*Pomocný_list!$C$3,IF(T317=Pomocný_list!$B$4,AF317*Pomocný_list!$C$4,IF(T317=Pomocný_list!$B$5,AF317*Pomocný_list!$C$5,IF(T317=Pomocný_list!$B$6,AF317*Pomocný_list!$C$6,IF(T317=Pomocný_list!$B$7,AF317*Pomocný_list!$C$7,IF(T317=Pomocný_list!$B$8,AF317*Pomocný_list!$C$8))))))),"Chybné údaje")</f>
        <v>0</v>
      </c>
      <c r="AQ317" s="56">
        <f si="21" t="shared"/>
        <v>0</v>
      </c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</row>
    <row r="318" spans="15:73" x14ac:dyDescent="0.3">
      <c r="O318" s="25"/>
      <c r="P318" s="25"/>
      <c r="Q318" s="25"/>
      <c r="R318" s="25"/>
      <c r="S318" s="25"/>
      <c r="T318" s="25"/>
      <c r="U318" s="25"/>
      <c r="V318" s="28"/>
      <c r="W318" s="38"/>
      <c r="X318" s="38"/>
      <c r="Y318" s="54">
        <f>IF(T318=Pomocný_list!$B$4,((W318/0.75)+X318),(W318)+X318*0.75)</f>
        <v>0</v>
      </c>
      <c r="Z318" s="38"/>
      <c r="AA318" s="26"/>
      <c r="AB318" s="29"/>
      <c r="AC318" s="29"/>
      <c r="AD318" s="52" t="str">
        <f si="19" t="shared"/>
        <v>Splněna</v>
      </c>
      <c r="AE318" s="53">
        <f si="18" t="shared"/>
        <v>0</v>
      </c>
      <c r="AF318" s="53">
        <f si="20" t="shared"/>
        <v>0</v>
      </c>
      <c r="AG318" s="30"/>
      <c r="AH318" s="30"/>
      <c r="AI318" s="30"/>
      <c r="AJ318" s="30"/>
      <c r="AK318" s="30"/>
      <c r="AL318" s="30"/>
      <c r="AM318" s="30"/>
      <c r="AN318" s="30"/>
      <c r="AO318" s="30"/>
      <c r="AP318" s="56" t="b">
        <f>IFERROR(IF(T318=Pomocný_list!$B$2,AF318*Pomocný_list!$C$2,IF(T318=Pomocný_list!$B$3,AF318*Pomocný_list!$C$3,IF(T318=Pomocný_list!$B$4,AF318*Pomocný_list!$C$4,IF(T318=Pomocný_list!$B$5,AF318*Pomocný_list!$C$5,IF(T318=Pomocný_list!$B$6,AF318*Pomocný_list!$C$6,IF(T318=Pomocný_list!$B$7,AF318*Pomocný_list!$C$7,IF(T318=Pomocný_list!$B$8,AF318*Pomocný_list!$C$8))))))),"Chybné údaje")</f>
        <v>0</v>
      </c>
      <c r="AQ318" s="56">
        <f si="21" t="shared"/>
        <v>0</v>
      </c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</row>
    <row r="319" spans="15:73" x14ac:dyDescent="0.3">
      <c r="O319" s="25"/>
      <c r="P319" s="25"/>
      <c r="Q319" s="25"/>
      <c r="R319" s="25"/>
      <c r="S319" s="25"/>
      <c r="T319" s="25"/>
      <c r="U319" s="25"/>
      <c r="V319" s="28"/>
      <c r="W319" s="38"/>
      <c r="X319" s="38"/>
      <c r="Y319" s="54">
        <f>IF(T319=Pomocný_list!$B$4,((W319/0.75)+X319),(W319)+X319*0.75)</f>
        <v>0</v>
      </c>
      <c r="Z319" s="38"/>
      <c r="AA319" s="26"/>
      <c r="AB319" s="29"/>
      <c r="AC319" s="29"/>
      <c r="AD319" s="52" t="str">
        <f si="19" t="shared"/>
        <v>Splněna</v>
      </c>
      <c r="AE319" s="53">
        <f si="18" t="shared"/>
        <v>0</v>
      </c>
      <c r="AF319" s="53">
        <f si="20" t="shared"/>
        <v>0</v>
      </c>
      <c r="AG319" s="30"/>
      <c r="AH319" s="30"/>
      <c r="AI319" s="30"/>
      <c r="AJ319" s="30"/>
      <c r="AK319" s="30"/>
      <c r="AL319" s="30"/>
      <c r="AM319" s="30"/>
      <c r="AN319" s="30"/>
      <c r="AO319" s="30"/>
      <c r="AP319" s="56" t="b">
        <f>IFERROR(IF(T319=Pomocný_list!$B$2,AF319*Pomocný_list!$C$2,IF(T319=Pomocný_list!$B$3,AF319*Pomocný_list!$C$3,IF(T319=Pomocný_list!$B$4,AF319*Pomocný_list!$C$4,IF(T319=Pomocný_list!$B$5,AF319*Pomocný_list!$C$5,IF(T319=Pomocný_list!$B$6,AF319*Pomocný_list!$C$6,IF(T319=Pomocný_list!$B$7,AF319*Pomocný_list!$C$7,IF(T319=Pomocný_list!$B$8,AF319*Pomocný_list!$C$8))))))),"Chybné údaje")</f>
        <v>0</v>
      </c>
      <c r="AQ319" s="56">
        <f si="21" t="shared"/>
        <v>0</v>
      </c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</row>
    <row r="320" spans="15:73" x14ac:dyDescent="0.3">
      <c r="O320" s="25"/>
      <c r="P320" s="25"/>
      <c r="Q320" s="25"/>
      <c r="R320" s="25"/>
      <c r="S320" s="25"/>
      <c r="T320" s="25"/>
      <c r="U320" s="25"/>
      <c r="V320" s="28"/>
      <c r="W320" s="38"/>
      <c r="X320" s="38"/>
      <c r="Y320" s="54">
        <f>IF(T320=Pomocný_list!$B$4,((W320/0.75)+X320),(W320)+X320*0.75)</f>
        <v>0</v>
      </c>
      <c r="Z320" s="38"/>
      <c r="AA320" s="26"/>
      <c r="AB320" s="29"/>
      <c r="AC320" s="29"/>
      <c r="AD320" s="52" t="str">
        <f si="19" t="shared"/>
        <v>Splněna</v>
      </c>
      <c r="AE320" s="53">
        <f si="18" t="shared"/>
        <v>0</v>
      </c>
      <c r="AF320" s="53">
        <f si="20" t="shared"/>
        <v>0</v>
      </c>
      <c r="AG320" s="30"/>
      <c r="AH320" s="30"/>
      <c r="AI320" s="30"/>
      <c r="AJ320" s="30"/>
      <c r="AK320" s="30"/>
      <c r="AL320" s="30"/>
      <c r="AM320" s="30"/>
      <c r="AN320" s="30"/>
      <c r="AO320" s="30"/>
      <c r="AP320" s="56" t="b">
        <f>IFERROR(IF(T320=Pomocný_list!$B$2,AF320*Pomocný_list!$C$2,IF(T320=Pomocný_list!$B$3,AF320*Pomocný_list!$C$3,IF(T320=Pomocný_list!$B$4,AF320*Pomocný_list!$C$4,IF(T320=Pomocný_list!$B$5,AF320*Pomocný_list!$C$5,IF(T320=Pomocný_list!$B$6,AF320*Pomocný_list!$C$6,IF(T320=Pomocný_list!$B$7,AF320*Pomocný_list!$C$7,IF(T320=Pomocný_list!$B$8,AF320*Pomocný_list!$C$8))))))),"Chybné údaje")</f>
        <v>0</v>
      </c>
      <c r="AQ320" s="56">
        <f si="21" t="shared"/>
        <v>0</v>
      </c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</row>
    <row r="321" spans="15:73" x14ac:dyDescent="0.3">
      <c r="O321" s="25"/>
      <c r="P321" s="25"/>
      <c r="Q321" s="25"/>
      <c r="R321" s="25"/>
      <c r="S321" s="25"/>
      <c r="T321" s="25"/>
      <c r="U321" s="25"/>
      <c r="V321" s="28"/>
      <c r="W321" s="38"/>
      <c r="X321" s="38"/>
      <c r="Y321" s="54">
        <f>IF(T321=Pomocný_list!$B$4,((W321/0.75)+X321),(W321)+X321*0.75)</f>
        <v>0</v>
      </c>
      <c r="Z321" s="38"/>
      <c r="AA321" s="26"/>
      <c r="AB321" s="29"/>
      <c r="AC321" s="29"/>
      <c r="AD321" s="52" t="str">
        <f si="19" t="shared"/>
        <v>Splněna</v>
      </c>
      <c r="AE321" s="53">
        <f si="18" t="shared"/>
        <v>0</v>
      </c>
      <c r="AF321" s="53">
        <f si="20" t="shared"/>
        <v>0</v>
      </c>
      <c r="AG321" s="30"/>
      <c r="AH321" s="30"/>
      <c r="AI321" s="30"/>
      <c r="AJ321" s="30"/>
      <c r="AK321" s="30"/>
      <c r="AL321" s="30"/>
      <c r="AM321" s="30"/>
      <c r="AN321" s="30"/>
      <c r="AO321" s="30"/>
      <c r="AP321" s="56" t="b">
        <f>IFERROR(IF(T321=Pomocný_list!$B$2,AF321*Pomocný_list!$C$2,IF(T321=Pomocný_list!$B$3,AF321*Pomocný_list!$C$3,IF(T321=Pomocný_list!$B$4,AF321*Pomocný_list!$C$4,IF(T321=Pomocný_list!$B$5,AF321*Pomocný_list!$C$5,IF(T321=Pomocný_list!$B$6,AF321*Pomocný_list!$C$6,IF(T321=Pomocný_list!$B$7,AF321*Pomocný_list!$C$7,IF(T321=Pomocný_list!$B$8,AF321*Pomocný_list!$C$8))))))),"Chybné údaje")</f>
        <v>0</v>
      </c>
      <c r="AQ321" s="56">
        <f si="21" t="shared"/>
        <v>0</v>
      </c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</row>
    <row r="322" spans="15:73" x14ac:dyDescent="0.3">
      <c r="O322" s="25"/>
      <c r="P322" s="25"/>
      <c r="Q322" s="25"/>
      <c r="R322" s="25"/>
      <c r="S322" s="25"/>
      <c r="T322" s="25"/>
      <c r="U322" s="25"/>
      <c r="V322" s="28"/>
      <c r="W322" s="38"/>
      <c r="X322" s="38"/>
      <c r="Y322" s="54">
        <f>IF(T322=Pomocný_list!$B$4,((W322/0.75)+X322),(W322)+X322*0.75)</f>
        <v>0</v>
      </c>
      <c r="Z322" s="38"/>
      <c r="AA322" s="26"/>
      <c r="AB322" s="29"/>
      <c r="AC322" s="29"/>
      <c r="AD322" s="52" t="str">
        <f si="19" t="shared"/>
        <v>Splněna</v>
      </c>
      <c r="AE322" s="53">
        <f si="18" t="shared"/>
        <v>0</v>
      </c>
      <c r="AF322" s="53">
        <f si="20" t="shared"/>
        <v>0</v>
      </c>
      <c r="AG322" s="30"/>
      <c r="AH322" s="30"/>
      <c r="AI322" s="30"/>
      <c r="AJ322" s="30"/>
      <c r="AK322" s="30"/>
      <c r="AL322" s="30"/>
      <c r="AM322" s="30"/>
      <c r="AN322" s="30"/>
      <c r="AO322" s="30"/>
      <c r="AP322" s="56" t="b">
        <f>IFERROR(IF(T322=Pomocný_list!$B$2,AF322*Pomocný_list!$C$2,IF(T322=Pomocný_list!$B$3,AF322*Pomocný_list!$C$3,IF(T322=Pomocný_list!$B$4,AF322*Pomocný_list!$C$4,IF(T322=Pomocný_list!$B$5,AF322*Pomocný_list!$C$5,IF(T322=Pomocný_list!$B$6,AF322*Pomocný_list!$C$6,IF(T322=Pomocný_list!$B$7,AF322*Pomocný_list!$C$7,IF(T322=Pomocný_list!$B$8,AF322*Pomocný_list!$C$8))))))),"Chybné údaje")</f>
        <v>0</v>
      </c>
      <c r="AQ322" s="56">
        <f si="21" t="shared"/>
        <v>0</v>
      </c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</row>
    <row r="323" spans="15:73" x14ac:dyDescent="0.3">
      <c r="O323" s="25"/>
      <c r="P323" s="25"/>
      <c r="Q323" s="25"/>
      <c r="R323" s="25"/>
      <c r="S323" s="25"/>
      <c r="T323" s="25"/>
      <c r="U323" s="25"/>
      <c r="V323" s="28"/>
      <c r="W323" s="38"/>
      <c r="X323" s="38"/>
      <c r="Y323" s="54">
        <f>IF(T323=Pomocný_list!$B$4,((W323/0.75)+X323),(W323)+X323*0.75)</f>
        <v>0</v>
      </c>
      <c r="Z323" s="38"/>
      <c r="AA323" s="26"/>
      <c r="AB323" s="29"/>
      <c r="AC323" s="29"/>
      <c r="AD323" s="52" t="str">
        <f si="19" t="shared"/>
        <v>Splněna</v>
      </c>
      <c r="AE323" s="53">
        <f si="18" t="shared"/>
        <v>0</v>
      </c>
      <c r="AF323" s="53">
        <f si="20" t="shared"/>
        <v>0</v>
      </c>
      <c r="AG323" s="30"/>
      <c r="AH323" s="30"/>
      <c r="AI323" s="30"/>
      <c r="AJ323" s="30"/>
      <c r="AK323" s="30"/>
      <c r="AL323" s="30"/>
      <c r="AM323" s="30"/>
      <c r="AN323" s="30"/>
      <c r="AO323" s="30"/>
      <c r="AP323" s="56" t="b">
        <f>IFERROR(IF(T323=Pomocný_list!$B$2,AF323*Pomocný_list!$C$2,IF(T323=Pomocný_list!$B$3,AF323*Pomocný_list!$C$3,IF(T323=Pomocný_list!$B$4,AF323*Pomocný_list!$C$4,IF(T323=Pomocný_list!$B$5,AF323*Pomocný_list!$C$5,IF(T323=Pomocný_list!$B$6,AF323*Pomocný_list!$C$6,IF(T323=Pomocný_list!$B$7,AF323*Pomocný_list!$C$7,IF(T323=Pomocný_list!$B$8,AF323*Pomocný_list!$C$8))))))),"Chybné údaje")</f>
        <v>0</v>
      </c>
      <c r="AQ323" s="56">
        <f si="21" t="shared"/>
        <v>0</v>
      </c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</row>
    <row r="324" spans="15:73" x14ac:dyDescent="0.3">
      <c r="O324" s="25"/>
      <c r="P324" s="25"/>
      <c r="Q324" s="25"/>
      <c r="R324" s="25"/>
      <c r="S324" s="25"/>
      <c r="T324" s="25"/>
      <c r="U324" s="25"/>
      <c r="V324" s="28"/>
      <c r="W324" s="38"/>
      <c r="X324" s="38"/>
      <c r="Y324" s="54">
        <f>IF(T324=Pomocný_list!$B$4,((W324/0.75)+X324),(W324)+X324*0.75)</f>
        <v>0</v>
      </c>
      <c r="Z324" s="38"/>
      <c r="AA324" s="26"/>
      <c r="AB324" s="29"/>
      <c r="AC324" s="29"/>
      <c r="AD324" s="52" t="str">
        <f si="19" t="shared"/>
        <v>Splněna</v>
      </c>
      <c r="AE324" s="53">
        <f si="18" t="shared"/>
        <v>0</v>
      </c>
      <c r="AF324" s="53">
        <f si="20" t="shared"/>
        <v>0</v>
      </c>
      <c r="AG324" s="30"/>
      <c r="AH324" s="30"/>
      <c r="AI324" s="30"/>
      <c r="AJ324" s="30"/>
      <c r="AK324" s="30"/>
      <c r="AL324" s="30"/>
      <c r="AM324" s="30"/>
      <c r="AN324" s="30"/>
      <c r="AO324" s="30"/>
      <c r="AP324" s="56" t="b">
        <f>IFERROR(IF(T324=Pomocný_list!$B$2,AF324*Pomocný_list!$C$2,IF(T324=Pomocný_list!$B$3,AF324*Pomocný_list!$C$3,IF(T324=Pomocný_list!$B$4,AF324*Pomocný_list!$C$4,IF(T324=Pomocný_list!$B$5,AF324*Pomocný_list!$C$5,IF(T324=Pomocný_list!$B$6,AF324*Pomocný_list!$C$6,IF(T324=Pomocný_list!$B$7,AF324*Pomocný_list!$C$7,IF(T324=Pomocný_list!$B$8,AF324*Pomocný_list!$C$8))))))),"Chybné údaje")</f>
        <v>0</v>
      </c>
      <c r="AQ324" s="56">
        <f si="21" t="shared"/>
        <v>0</v>
      </c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</row>
    <row r="325" spans="15:73" x14ac:dyDescent="0.3">
      <c r="O325" s="25"/>
      <c r="P325" s="25"/>
      <c r="Q325" s="25"/>
      <c r="R325" s="25"/>
      <c r="S325" s="25"/>
      <c r="T325" s="25"/>
      <c r="U325" s="25"/>
      <c r="V325" s="28"/>
      <c r="W325" s="38"/>
      <c r="X325" s="38"/>
      <c r="Y325" s="54">
        <f>IF(T325=Pomocný_list!$B$4,((W325/0.75)+X325),(W325)+X325*0.75)</f>
        <v>0</v>
      </c>
      <c r="Z325" s="38"/>
      <c r="AA325" s="26"/>
      <c r="AB325" s="29"/>
      <c r="AC325" s="29"/>
      <c r="AD325" s="52" t="str">
        <f si="19" t="shared"/>
        <v>Splněna</v>
      </c>
      <c r="AE325" s="53">
        <f si="18" t="shared"/>
        <v>0</v>
      </c>
      <c r="AF325" s="53">
        <f si="20" t="shared"/>
        <v>0</v>
      </c>
      <c r="AG325" s="30"/>
      <c r="AH325" s="30"/>
      <c r="AI325" s="30"/>
      <c r="AJ325" s="30"/>
      <c r="AK325" s="30"/>
      <c r="AL325" s="30"/>
      <c r="AM325" s="30"/>
      <c r="AN325" s="30"/>
      <c r="AO325" s="30"/>
      <c r="AP325" s="56" t="b">
        <f>IFERROR(IF(T325=Pomocný_list!$B$2,AF325*Pomocný_list!$C$2,IF(T325=Pomocný_list!$B$3,AF325*Pomocný_list!$C$3,IF(T325=Pomocný_list!$B$4,AF325*Pomocný_list!$C$4,IF(T325=Pomocný_list!$B$5,AF325*Pomocný_list!$C$5,IF(T325=Pomocný_list!$B$6,AF325*Pomocný_list!$C$6,IF(T325=Pomocný_list!$B$7,AF325*Pomocný_list!$C$7,IF(T325=Pomocný_list!$B$8,AF325*Pomocný_list!$C$8))))))),"Chybné údaje")</f>
        <v>0</v>
      </c>
      <c r="AQ325" s="56">
        <f si="21" t="shared"/>
        <v>0</v>
      </c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</row>
    <row r="326" spans="15:73" x14ac:dyDescent="0.3">
      <c r="O326" s="25"/>
      <c r="P326" s="25"/>
      <c r="Q326" s="25"/>
      <c r="R326" s="25"/>
      <c r="S326" s="25"/>
      <c r="T326" s="25"/>
      <c r="U326" s="25"/>
      <c r="V326" s="28"/>
      <c r="W326" s="38"/>
      <c r="X326" s="38"/>
      <c r="Y326" s="54">
        <f>IF(T326=Pomocný_list!$B$4,((W326/0.75)+X326),(W326)+X326*0.75)</f>
        <v>0</v>
      </c>
      <c r="Z326" s="38"/>
      <c r="AA326" s="26"/>
      <c r="AB326" s="29"/>
      <c r="AC326" s="29"/>
      <c r="AD326" s="52" t="str">
        <f si="19" t="shared"/>
        <v>Splněna</v>
      </c>
      <c r="AE326" s="53">
        <f si="18" t="shared"/>
        <v>0</v>
      </c>
      <c r="AF326" s="53">
        <f si="20" t="shared"/>
        <v>0</v>
      </c>
      <c r="AG326" s="30"/>
      <c r="AH326" s="30"/>
      <c r="AI326" s="30"/>
      <c r="AJ326" s="30"/>
      <c r="AK326" s="30"/>
      <c r="AL326" s="30"/>
      <c r="AM326" s="30"/>
      <c r="AN326" s="30"/>
      <c r="AO326" s="30"/>
      <c r="AP326" s="56" t="b">
        <f>IFERROR(IF(T326=Pomocný_list!$B$2,AF326*Pomocný_list!$C$2,IF(T326=Pomocný_list!$B$3,AF326*Pomocný_list!$C$3,IF(T326=Pomocný_list!$B$4,AF326*Pomocný_list!$C$4,IF(T326=Pomocný_list!$B$5,AF326*Pomocný_list!$C$5,IF(T326=Pomocný_list!$B$6,AF326*Pomocný_list!$C$6,IF(T326=Pomocný_list!$B$7,AF326*Pomocný_list!$C$7,IF(T326=Pomocný_list!$B$8,AF326*Pomocný_list!$C$8))))))),"Chybné údaje")</f>
        <v>0</v>
      </c>
      <c r="AQ326" s="56">
        <f si="21" t="shared"/>
        <v>0</v>
      </c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</row>
    <row r="327" spans="15:73" x14ac:dyDescent="0.3">
      <c r="O327" s="25"/>
      <c r="P327" s="25"/>
      <c r="Q327" s="25"/>
      <c r="R327" s="25"/>
      <c r="S327" s="25"/>
      <c r="T327" s="25"/>
      <c r="U327" s="25"/>
      <c r="V327" s="28"/>
      <c r="W327" s="38"/>
      <c r="X327" s="38"/>
      <c r="Y327" s="54">
        <f>IF(T327=Pomocný_list!$B$4,((W327/0.75)+X327),(W327)+X327*0.75)</f>
        <v>0</v>
      </c>
      <c r="Z327" s="38"/>
      <c r="AA327" s="26"/>
      <c r="AB327" s="29"/>
      <c r="AC327" s="29"/>
      <c r="AD327" s="52" t="str">
        <f si="19" t="shared"/>
        <v>Splněna</v>
      </c>
      <c r="AE327" s="53">
        <f si="18" t="shared"/>
        <v>0</v>
      </c>
      <c r="AF327" s="53">
        <f si="20" t="shared"/>
        <v>0</v>
      </c>
      <c r="AG327" s="30"/>
      <c r="AH327" s="30"/>
      <c r="AI327" s="30"/>
      <c r="AJ327" s="30"/>
      <c r="AK327" s="30"/>
      <c r="AL327" s="30"/>
      <c r="AM327" s="30"/>
      <c r="AN327" s="30"/>
      <c r="AO327" s="30"/>
      <c r="AP327" s="56" t="b">
        <f>IFERROR(IF(T327=Pomocný_list!$B$2,AF327*Pomocný_list!$C$2,IF(T327=Pomocný_list!$B$3,AF327*Pomocný_list!$C$3,IF(T327=Pomocný_list!$B$4,AF327*Pomocný_list!$C$4,IF(T327=Pomocný_list!$B$5,AF327*Pomocný_list!$C$5,IF(T327=Pomocný_list!$B$6,AF327*Pomocný_list!$C$6,IF(T327=Pomocný_list!$B$7,AF327*Pomocný_list!$C$7,IF(T327=Pomocný_list!$B$8,AF327*Pomocný_list!$C$8))))))),"Chybné údaje")</f>
        <v>0</v>
      </c>
      <c r="AQ327" s="56">
        <f si="21" t="shared"/>
        <v>0</v>
      </c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</row>
    <row r="328" spans="15:73" x14ac:dyDescent="0.3">
      <c r="O328" s="25"/>
      <c r="P328" s="25"/>
      <c r="Q328" s="25"/>
      <c r="R328" s="25"/>
      <c r="S328" s="25"/>
      <c r="T328" s="25"/>
      <c r="U328" s="25"/>
      <c r="V328" s="28"/>
      <c r="W328" s="38"/>
      <c r="X328" s="38"/>
      <c r="Y328" s="54">
        <f>IF(T328=Pomocný_list!$B$4,((W328/0.75)+X328),(W328)+X328*0.75)</f>
        <v>0</v>
      </c>
      <c r="Z328" s="38"/>
      <c r="AA328" s="26"/>
      <c r="AB328" s="29"/>
      <c r="AC328" s="29"/>
      <c r="AD328" s="52" t="str">
        <f si="19" t="shared"/>
        <v>Splněna</v>
      </c>
      <c r="AE328" s="53">
        <f si="18" t="shared"/>
        <v>0</v>
      </c>
      <c r="AF328" s="53">
        <f si="20" t="shared"/>
        <v>0</v>
      </c>
      <c r="AG328" s="30"/>
      <c r="AH328" s="30"/>
      <c r="AI328" s="30"/>
      <c r="AJ328" s="30"/>
      <c r="AK328" s="30"/>
      <c r="AL328" s="30"/>
      <c r="AM328" s="30"/>
      <c r="AN328" s="30"/>
      <c r="AO328" s="30"/>
      <c r="AP328" s="56" t="b">
        <f>IFERROR(IF(T328=Pomocný_list!$B$2,AF328*Pomocný_list!$C$2,IF(T328=Pomocný_list!$B$3,AF328*Pomocný_list!$C$3,IF(T328=Pomocný_list!$B$4,AF328*Pomocný_list!$C$4,IF(T328=Pomocný_list!$B$5,AF328*Pomocný_list!$C$5,IF(T328=Pomocný_list!$B$6,AF328*Pomocný_list!$C$6,IF(T328=Pomocný_list!$B$7,AF328*Pomocný_list!$C$7,IF(T328=Pomocný_list!$B$8,AF328*Pomocný_list!$C$8))))))),"Chybné údaje")</f>
        <v>0</v>
      </c>
      <c r="AQ328" s="56">
        <f si="21" t="shared"/>
        <v>0</v>
      </c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</row>
    <row r="329" spans="15:73" x14ac:dyDescent="0.3">
      <c r="O329" s="25"/>
      <c r="P329" s="25"/>
      <c r="Q329" s="25"/>
      <c r="R329" s="25"/>
      <c r="S329" s="25"/>
      <c r="T329" s="25"/>
      <c r="U329" s="25"/>
      <c r="V329" s="28"/>
      <c r="W329" s="38"/>
      <c r="X329" s="38"/>
      <c r="Y329" s="54">
        <f>IF(T329=Pomocný_list!$B$4,((W329/0.75)+X329),(W329)+X329*0.75)</f>
        <v>0</v>
      </c>
      <c r="Z329" s="38"/>
      <c r="AA329" s="26"/>
      <c r="AB329" s="29"/>
      <c r="AC329" s="29"/>
      <c r="AD329" s="52" t="str">
        <f si="19" t="shared"/>
        <v>Splněna</v>
      </c>
      <c r="AE329" s="53">
        <f si="18" t="shared"/>
        <v>0</v>
      </c>
      <c r="AF329" s="53">
        <f si="20" t="shared"/>
        <v>0</v>
      </c>
      <c r="AG329" s="30"/>
      <c r="AH329" s="30"/>
      <c r="AI329" s="30"/>
      <c r="AJ329" s="30"/>
      <c r="AK329" s="30"/>
      <c r="AL329" s="30"/>
      <c r="AM329" s="30"/>
      <c r="AN329" s="30"/>
      <c r="AO329" s="30"/>
      <c r="AP329" s="56" t="b">
        <f>IFERROR(IF(T329=Pomocný_list!$B$2,AF329*Pomocný_list!$C$2,IF(T329=Pomocný_list!$B$3,AF329*Pomocný_list!$C$3,IF(T329=Pomocný_list!$B$4,AF329*Pomocný_list!$C$4,IF(T329=Pomocný_list!$B$5,AF329*Pomocný_list!$C$5,IF(T329=Pomocný_list!$B$6,AF329*Pomocný_list!$C$6,IF(T329=Pomocný_list!$B$7,AF329*Pomocný_list!$C$7,IF(T329=Pomocný_list!$B$8,AF329*Pomocný_list!$C$8))))))),"Chybné údaje")</f>
        <v>0</v>
      </c>
      <c r="AQ329" s="56">
        <f si="21" t="shared"/>
        <v>0</v>
      </c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</row>
    <row r="330" spans="15:73" x14ac:dyDescent="0.3">
      <c r="O330" s="25"/>
      <c r="P330" s="25"/>
      <c r="Q330" s="25"/>
      <c r="R330" s="25"/>
      <c r="S330" s="25"/>
      <c r="T330" s="25"/>
      <c r="U330" s="25"/>
      <c r="V330" s="28"/>
      <c r="W330" s="38"/>
      <c r="X330" s="38"/>
      <c r="Y330" s="54">
        <f>IF(T330=Pomocný_list!$B$4,((W330/0.75)+X330),(W330)+X330*0.75)</f>
        <v>0</v>
      </c>
      <c r="Z330" s="38"/>
      <c r="AA330" s="26"/>
      <c r="AB330" s="29"/>
      <c r="AC330" s="29"/>
      <c r="AD330" s="52" t="str">
        <f si="19" t="shared"/>
        <v>Splněna</v>
      </c>
      <c r="AE330" s="53">
        <f si="18" t="shared"/>
        <v>0</v>
      </c>
      <c r="AF330" s="53">
        <f si="20" t="shared"/>
        <v>0</v>
      </c>
      <c r="AG330" s="30"/>
      <c r="AH330" s="30"/>
      <c r="AI330" s="30"/>
      <c r="AJ330" s="30"/>
      <c r="AK330" s="30"/>
      <c r="AL330" s="30"/>
      <c r="AM330" s="30"/>
      <c r="AN330" s="30"/>
      <c r="AO330" s="30"/>
      <c r="AP330" s="56" t="b">
        <f>IFERROR(IF(T330=Pomocný_list!$B$2,AF330*Pomocný_list!$C$2,IF(T330=Pomocný_list!$B$3,AF330*Pomocný_list!$C$3,IF(T330=Pomocný_list!$B$4,AF330*Pomocný_list!$C$4,IF(T330=Pomocný_list!$B$5,AF330*Pomocný_list!$C$5,IF(T330=Pomocný_list!$B$6,AF330*Pomocný_list!$C$6,IF(T330=Pomocný_list!$B$7,AF330*Pomocný_list!$C$7,IF(T330=Pomocný_list!$B$8,AF330*Pomocný_list!$C$8))))))),"Chybné údaje")</f>
        <v>0</v>
      </c>
      <c r="AQ330" s="56">
        <f si="21" t="shared"/>
        <v>0</v>
      </c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</row>
    <row r="331" spans="15:73" x14ac:dyDescent="0.3">
      <c r="O331" s="25"/>
      <c r="P331" s="25"/>
      <c r="Q331" s="25"/>
      <c r="R331" s="25"/>
      <c r="S331" s="25"/>
      <c r="T331" s="25"/>
      <c r="U331" s="25"/>
      <c r="V331" s="28"/>
      <c r="W331" s="38"/>
      <c r="X331" s="38"/>
      <c r="Y331" s="54">
        <f>IF(T331=Pomocný_list!$B$4,((W331/0.75)+X331),(W331)+X331*0.75)</f>
        <v>0</v>
      </c>
      <c r="Z331" s="38"/>
      <c r="AA331" s="26"/>
      <c r="AB331" s="29"/>
      <c r="AC331" s="29"/>
      <c r="AD331" s="52" t="str">
        <f si="19" t="shared"/>
        <v>Splněna</v>
      </c>
      <c r="AE331" s="53">
        <f si="18" t="shared"/>
        <v>0</v>
      </c>
      <c r="AF331" s="53">
        <f si="20" t="shared"/>
        <v>0</v>
      </c>
      <c r="AG331" s="30"/>
      <c r="AH331" s="30"/>
      <c r="AI331" s="30"/>
      <c r="AJ331" s="30"/>
      <c r="AK331" s="30"/>
      <c r="AL331" s="30"/>
      <c r="AM331" s="30"/>
      <c r="AN331" s="30"/>
      <c r="AO331" s="30"/>
      <c r="AP331" s="56" t="b">
        <f>IFERROR(IF(T331=Pomocný_list!$B$2,AF331*Pomocný_list!$C$2,IF(T331=Pomocný_list!$B$3,AF331*Pomocný_list!$C$3,IF(T331=Pomocný_list!$B$4,AF331*Pomocný_list!$C$4,IF(T331=Pomocný_list!$B$5,AF331*Pomocný_list!$C$5,IF(T331=Pomocný_list!$B$6,AF331*Pomocný_list!$C$6,IF(T331=Pomocný_list!$B$7,AF331*Pomocný_list!$C$7,IF(T331=Pomocný_list!$B$8,AF331*Pomocný_list!$C$8))))))),"Chybné údaje")</f>
        <v>0</v>
      </c>
      <c r="AQ331" s="56">
        <f si="21" t="shared"/>
        <v>0</v>
      </c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</row>
    <row r="332" spans="15:73" x14ac:dyDescent="0.3">
      <c r="O332" s="25"/>
      <c r="P332" s="25"/>
      <c r="Q332" s="25"/>
      <c r="R332" s="25"/>
      <c r="S332" s="25"/>
      <c r="T332" s="25"/>
      <c r="U332" s="25"/>
      <c r="V332" s="28"/>
      <c r="W332" s="38"/>
      <c r="X332" s="38"/>
      <c r="Y332" s="54">
        <f>IF(T332=Pomocný_list!$B$4,((W332/0.75)+X332),(W332)+X332*0.75)</f>
        <v>0</v>
      </c>
      <c r="Z332" s="38"/>
      <c r="AA332" s="26"/>
      <c r="AB332" s="29"/>
      <c r="AC332" s="29"/>
      <c r="AD332" s="52" t="str">
        <f si="19" t="shared"/>
        <v>Splněna</v>
      </c>
      <c r="AE332" s="53">
        <f si="18" t="shared"/>
        <v>0</v>
      </c>
      <c r="AF332" s="53">
        <f si="20" t="shared"/>
        <v>0</v>
      </c>
      <c r="AG332" s="30"/>
      <c r="AH332" s="30"/>
      <c r="AI332" s="30"/>
      <c r="AJ332" s="30"/>
      <c r="AK332" s="30"/>
      <c r="AL332" s="30"/>
      <c r="AM332" s="30"/>
      <c r="AN332" s="30"/>
      <c r="AO332" s="30"/>
      <c r="AP332" s="56" t="b">
        <f>IFERROR(IF(T332=Pomocný_list!$B$2,AF332*Pomocný_list!$C$2,IF(T332=Pomocný_list!$B$3,AF332*Pomocný_list!$C$3,IF(T332=Pomocný_list!$B$4,AF332*Pomocný_list!$C$4,IF(T332=Pomocný_list!$B$5,AF332*Pomocný_list!$C$5,IF(T332=Pomocný_list!$B$6,AF332*Pomocný_list!$C$6,IF(T332=Pomocný_list!$B$7,AF332*Pomocný_list!$C$7,IF(T332=Pomocný_list!$B$8,AF332*Pomocný_list!$C$8))))))),"Chybné údaje")</f>
        <v>0</v>
      </c>
      <c r="AQ332" s="56">
        <f si="21" t="shared"/>
        <v>0</v>
      </c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</row>
    <row r="333" spans="15:73" x14ac:dyDescent="0.3">
      <c r="O333" s="25"/>
      <c r="P333" s="25"/>
      <c r="Q333" s="25"/>
      <c r="R333" s="25"/>
      <c r="S333" s="25"/>
      <c r="T333" s="25"/>
      <c r="U333" s="25"/>
      <c r="V333" s="28"/>
      <c r="W333" s="38"/>
      <c r="X333" s="38"/>
      <c r="Y333" s="54">
        <f>IF(T333=Pomocný_list!$B$4,((W333/0.75)+X333),(W333)+X333*0.75)</f>
        <v>0</v>
      </c>
      <c r="Z333" s="38"/>
      <c r="AA333" s="26"/>
      <c r="AB333" s="29"/>
      <c r="AC333" s="29"/>
      <c r="AD333" s="52" t="str">
        <f si="19" t="shared"/>
        <v>Splněna</v>
      </c>
      <c r="AE333" s="53">
        <f si="18" t="shared"/>
        <v>0</v>
      </c>
      <c r="AF333" s="53">
        <f si="20" t="shared"/>
        <v>0</v>
      </c>
      <c r="AG333" s="30"/>
      <c r="AH333" s="30"/>
      <c r="AI333" s="30"/>
      <c r="AJ333" s="30"/>
      <c r="AK333" s="30"/>
      <c r="AL333" s="30"/>
      <c r="AM333" s="30"/>
      <c r="AN333" s="30"/>
      <c r="AO333" s="30"/>
      <c r="AP333" s="56" t="b">
        <f>IFERROR(IF(T333=Pomocný_list!$B$2,AF333*Pomocný_list!$C$2,IF(T333=Pomocný_list!$B$3,AF333*Pomocný_list!$C$3,IF(T333=Pomocný_list!$B$4,AF333*Pomocný_list!$C$4,IF(T333=Pomocný_list!$B$5,AF333*Pomocný_list!$C$5,IF(T333=Pomocný_list!$B$6,AF333*Pomocný_list!$C$6,IF(T333=Pomocný_list!$B$7,AF333*Pomocný_list!$C$7,IF(T333=Pomocný_list!$B$8,AF333*Pomocný_list!$C$8))))))),"Chybné údaje")</f>
        <v>0</v>
      </c>
      <c r="AQ333" s="56">
        <f si="21" t="shared"/>
        <v>0</v>
      </c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</row>
    <row r="334" spans="15:73" x14ac:dyDescent="0.3">
      <c r="O334" s="25"/>
      <c r="P334" s="25"/>
      <c r="Q334" s="25"/>
      <c r="R334" s="25"/>
      <c r="S334" s="25"/>
      <c r="T334" s="25"/>
      <c r="U334" s="25"/>
      <c r="V334" s="28"/>
      <c r="W334" s="38"/>
      <c r="X334" s="38"/>
      <c r="Y334" s="54">
        <f>IF(T334=Pomocný_list!$B$4,((W334/0.75)+X334),(W334)+X334*0.75)</f>
        <v>0</v>
      </c>
      <c r="Z334" s="38"/>
      <c r="AA334" s="26"/>
      <c r="AB334" s="29"/>
      <c r="AC334" s="29"/>
      <c r="AD334" s="52" t="str">
        <f si="19" t="shared"/>
        <v>Splněna</v>
      </c>
      <c r="AE334" s="53">
        <f si="18" t="shared"/>
        <v>0</v>
      </c>
      <c r="AF334" s="53">
        <f si="20" t="shared"/>
        <v>0</v>
      </c>
      <c r="AG334" s="30"/>
      <c r="AH334" s="30"/>
      <c r="AI334" s="30"/>
      <c r="AJ334" s="30"/>
      <c r="AK334" s="30"/>
      <c r="AL334" s="30"/>
      <c r="AM334" s="30"/>
      <c r="AN334" s="30"/>
      <c r="AO334" s="30"/>
      <c r="AP334" s="56" t="b">
        <f>IFERROR(IF(T334=Pomocný_list!$B$2,AF334*Pomocný_list!$C$2,IF(T334=Pomocný_list!$B$3,AF334*Pomocný_list!$C$3,IF(T334=Pomocný_list!$B$4,AF334*Pomocný_list!$C$4,IF(T334=Pomocný_list!$B$5,AF334*Pomocný_list!$C$5,IF(T334=Pomocný_list!$B$6,AF334*Pomocný_list!$C$6,IF(T334=Pomocný_list!$B$7,AF334*Pomocný_list!$C$7,IF(T334=Pomocný_list!$B$8,AF334*Pomocný_list!$C$8))))))),"Chybné údaje")</f>
        <v>0</v>
      </c>
      <c r="AQ334" s="56">
        <f si="21" t="shared"/>
        <v>0</v>
      </c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</row>
    <row r="335" spans="15:73" x14ac:dyDescent="0.3">
      <c r="O335" s="25"/>
      <c r="P335" s="25"/>
      <c r="Q335" s="25"/>
      <c r="R335" s="25"/>
      <c r="S335" s="25"/>
      <c r="T335" s="25"/>
      <c r="U335" s="25"/>
      <c r="V335" s="28"/>
      <c r="W335" s="38"/>
      <c r="X335" s="38"/>
      <c r="Y335" s="54">
        <f>IF(T335=Pomocný_list!$B$4,((W335/0.75)+X335),(W335)+X335*0.75)</f>
        <v>0</v>
      </c>
      <c r="Z335" s="38"/>
      <c r="AA335" s="26"/>
      <c r="AB335" s="29"/>
      <c r="AC335" s="29"/>
      <c r="AD335" s="52" t="str">
        <f si="19" t="shared"/>
        <v>Splněna</v>
      </c>
      <c r="AE335" s="53">
        <f si="18" t="shared"/>
        <v>0</v>
      </c>
      <c r="AF335" s="53">
        <f si="20" t="shared"/>
        <v>0</v>
      </c>
      <c r="AG335" s="30"/>
      <c r="AH335" s="30"/>
      <c r="AI335" s="30"/>
      <c r="AJ335" s="30"/>
      <c r="AK335" s="30"/>
      <c r="AL335" s="30"/>
      <c r="AM335" s="30"/>
      <c r="AN335" s="30"/>
      <c r="AO335" s="30"/>
      <c r="AP335" s="56" t="b">
        <f>IFERROR(IF(T335=Pomocný_list!$B$2,AF335*Pomocný_list!$C$2,IF(T335=Pomocný_list!$B$3,AF335*Pomocný_list!$C$3,IF(T335=Pomocný_list!$B$4,AF335*Pomocný_list!$C$4,IF(T335=Pomocný_list!$B$5,AF335*Pomocný_list!$C$5,IF(T335=Pomocný_list!$B$6,AF335*Pomocný_list!$C$6,IF(T335=Pomocný_list!$B$7,AF335*Pomocný_list!$C$7,IF(T335=Pomocný_list!$B$8,AF335*Pomocný_list!$C$8))))))),"Chybné údaje")</f>
        <v>0</v>
      </c>
      <c r="AQ335" s="56">
        <f si="21" t="shared"/>
        <v>0</v>
      </c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</row>
    <row r="336" spans="15:73" x14ac:dyDescent="0.3">
      <c r="O336" s="25"/>
      <c r="P336" s="25"/>
      <c r="Q336" s="25"/>
      <c r="R336" s="25"/>
      <c r="S336" s="25"/>
      <c r="T336" s="25"/>
      <c r="U336" s="25"/>
      <c r="V336" s="28"/>
      <c r="W336" s="38"/>
      <c r="X336" s="38"/>
      <c r="Y336" s="54">
        <f>IF(T336=Pomocný_list!$B$4,((W336/0.75)+X336),(W336)+X336*0.75)</f>
        <v>0</v>
      </c>
      <c r="Z336" s="38"/>
      <c r="AA336" s="26"/>
      <c r="AB336" s="29"/>
      <c r="AC336" s="29"/>
      <c r="AD336" s="52" t="str">
        <f si="19" t="shared"/>
        <v>Splněna</v>
      </c>
      <c r="AE336" s="53">
        <f si="18" t="shared"/>
        <v>0</v>
      </c>
      <c r="AF336" s="53">
        <f si="20" t="shared"/>
        <v>0</v>
      </c>
      <c r="AG336" s="30"/>
      <c r="AH336" s="30"/>
      <c r="AI336" s="30"/>
      <c r="AJ336" s="30"/>
      <c r="AK336" s="30"/>
      <c r="AL336" s="30"/>
      <c r="AM336" s="30"/>
      <c r="AN336" s="30"/>
      <c r="AO336" s="30"/>
      <c r="AP336" s="56" t="b">
        <f>IFERROR(IF(T336=Pomocný_list!$B$2,AF336*Pomocný_list!$C$2,IF(T336=Pomocný_list!$B$3,AF336*Pomocný_list!$C$3,IF(T336=Pomocný_list!$B$4,AF336*Pomocný_list!$C$4,IF(T336=Pomocný_list!$B$5,AF336*Pomocný_list!$C$5,IF(T336=Pomocný_list!$B$6,AF336*Pomocný_list!$C$6,IF(T336=Pomocný_list!$B$7,AF336*Pomocný_list!$C$7,IF(T336=Pomocný_list!$B$8,AF336*Pomocný_list!$C$8))))))),"Chybné údaje")</f>
        <v>0</v>
      </c>
      <c r="AQ336" s="56">
        <f si="21" t="shared"/>
        <v>0</v>
      </c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</row>
    <row r="337" spans="15:73" x14ac:dyDescent="0.3">
      <c r="O337" s="25"/>
      <c r="P337" s="25"/>
      <c r="Q337" s="25"/>
      <c r="R337" s="25"/>
      <c r="S337" s="25"/>
      <c r="T337" s="25"/>
      <c r="U337" s="25"/>
      <c r="V337" s="28"/>
      <c r="W337" s="38"/>
      <c r="X337" s="38"/>
      <c r="Y337" s="54">
        <f>IF(T337=Pomocný_list!$B$4,((W337/0.75)+X337),(W337)+X337*0.75)</f>
        <v>0</v>
      </c>
      <c r="Z337" s="38"/>
      <c r="AA337" s="26"/>
      <c r="AB337" s="29"/>
      <c r="AC337" s="29"/>
      <c r="AD337" s="52" t="str">
        <f si="19" t="shared"/>
        <v>Splněna</v>
      </c>
      <c r="AE337" s="53">
        <f si="18" t="shared"/>
        <v>0</v>
      </c>
      <c r="AF337" s="53">
        <f si="20" t="shared"/>
        <v>0</v>
      </c>
      <c r="AG337" s="30"/>
      <c r="AH337" s="30"/>
      <c r="AI337" s="30"/>
      <c r="AJ337" s="30"/>
      <c r="AK337" s="30"/>
      <c r="AL337" s="30"/>
      <c r="AM337" s="30"/>
      <c r="AN337" s="30"/>
      <c r="AO337" s="30"/>
      <c r="AP337" s="56" t="b">
        <f>IFERROR(IF(T337=Pomocný_list!$B$2,AF337*Pomocný_list!$C$2,IF(T337=Pomocný_list!$B$3,AF337*Pomocný_list!$C$3,IF(T337=Pomocný_list!$B$4,AF337*Pomocný_list!$C$4,IF(T337=Pomocný_list!$B$5,AF337*Pomocný_list!$C$5,IF(T337=Pomocný_list!$B$6,AF337*Pomocný_list!$C$6,IF(T337=Pomocný_list!$B$7,AF337*Pomocný_list!$C$7,IF(T337=Pomocný_list!$B$8,AF337*Pomocný_list!$C$8))))))),"Chybné údaje")</f>
        <v>0</v>
      </c>
      <c r="AQ337" s="56">
        <f si="21" t="shared"/>
        <v>0</v>
      </c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</row>
    <row r="338" spans="15:73" x14ac:dyDescent="0.3">
      <c r="O338" s="25"/>
      <c r="P338" s="25"/>
      <c r="Q338" s="25"/>
      <c r="R338" s="25"/>
      <c r="S338" s="25"/>
      <c r="T338" s="25"/>
      <c r="U338" s="25"/>
      <c r="V338" s="28"/>
      <c r="W338" s="38"/>
      <c r="X338" s="38"/>
      <c r="Y338" s="54">
        <f>IF(T338=Pomocný_list!$B$4,((W338/0.75)+X338),(W338)+X338*0.75)</f>
        <v>0</v>
      </c>
      <c r="Z338" s="38"/>
      <c r="AA338" s="26"/>
      <c r="AB338" s="29"/>
      <c r="AC338" s="29"/>
      <c r="AD338" s="52" t="str">
        <f si="19" t="shared"/>
        <v>Splněna</v>
      </c>
      <c r="AE338" s="53">
        <f si="18" t="shared"/>
        <v>0</v>
      </c>
      <c r="AF338" s="53">
        <f si="20" t="shared"/>
        <v>0</v>
      </c>
      <c r="AG338" s="30"/>
      <c r="AH338" s="30"/>
      <c r="AI338" s="30"/>
      <c r="AJ338" s="30"/>
      <c r="AK338" s="30"/>
      <c r="AL338" s="30"/>
      <c r="AM338" s="30"/>
      <c r="AN338" s="30"/>
      <c r="AO338" s="30"/>
      <c r="AP338" s="56" t="b">
        <f>IFERROR(IF(T338=Pomocný_list!$B$2,AF338*Pomocný_list!$C$2,IF(T338=Pomocný_list!$B$3,AF338*Pomocný_list!$C$3,IF(T338=Pomocný_list!$B$4,AF338*Pomocný_list!$C$4,IF(T338=Pomocný_list!$B$5,AF338*Pomocný_list!$C$5,IF(T338=Pomocný_list!$B$6,AF338*Pomocný_list!$C$6,IF(T338=Pomocný_list!$B$7,AF338*Pomocný_list!$C$7,IF(T338=Pomocný_list!$B$8,AF338*Pomocný_list!$C$8))))))),"Chybné údaje")</f>
        <v>0</v>
      </c>
      <c r="AQ338" s="56">
        <f si="21" t="shared"/>
        <v>0</v>
      </c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</row>
    <row r="339" spans="15:73" x14ac:dyDescent="0.3">
      <c r="O339" s="25"/>
      <c r="P339" s="25"/>
      <c r="Q339" s="25"/>
      <c r="R339" s="25"/>
      <c r="S339" s="25"/>
      <c r="T339" s="25"/>
      <c r="U339" s="25"/>
      <c r="V339" s="28"/>
      <c r="W339" s="38"/>
      <c r="X339" s="38"/>
      <c r="Y339" s="54">
        <f>IF(T339=Pomocný_list!$B$4,((W339/0.75)+X339),(W339)+X339*0.75)</f>
        <v>0</v>
      </c>
      <c r="Z339" s="38"/>
      <c r="AA339" s="26"/>
      <c r="AB339" s="29"/>
      <c r="AC339" s="29"/>
      <c r="AD339" s="52" t="str">
        <f si="19" t="shared"/>
        <v>Splněna</v>
      </c>
      <c r="AE339" s="53">
        <f si="18" t="shared"/>
        <v>0</v>
      </c>
      <c r="AF339" s="53">
        <f si="20" t="shared"/>
        <v>0</v>
      </c>
      <c r="AG339" s="30"/>
      <c r="AH339" s="30"/>
      <c r="AI339" s="30"/>
      <c r="AJ339" s="30"/>
      <c r="AK339" s="30"/>
      <c r="AL339" s="30"/>
      <c r="AM339" s="30"/>
      <c r="AN339" s="30"/>
      <c r="AO339" s="30"/>
      <c r="AP339" s="56" t="b">
        <f>IFERROR(IF(T339=Pomocný_list!$B$2,AF339*Pomocný_list!$C$2,IF(T339=Pomocný_list!$B$3,AF339*Pomocný_list!$C$3,IF(T339=Pomocný_list!$B$4,AF339*Pomocný_list!$C$4,IF(T339=Pomocný_list!$B$5,AF339*Pomocný_list!$C$5,IF(T339=Pomocný_list!$B$6,AF339*Pomocný_list!$C$6,IF(T339=Pomocný_list!$B$7,AF339*Pomocný_list!$C$7,IF(T339=Pomocný_list!$B$8,AF339*Pomocný_list!$C$8))))))),"Chybné údaje")</f>
        <v>0</v>
      </c>
      <c r="AQ339" s="56">
        <f si="21" t="shared"/>
        <v>0</v>
      </c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</row>
    <row r="340" spans="15:73" x14ac:dyDescent="0.3">
      <c r="O340" s="25"/>
      <c r="P340" s="25"/>
      <c r="Q340" s="25"/>
      <c r="R340" s="25"/>
      <c r="S340" s="25"/>
      <c r="T340" s="25"/>
      <c r="U340" s="25"/>
      <c r="V340" s="28"/>
      <c r="W340" s="38"/>
      <c r="X340" s="38"/>
      <c r="Y340" s="54">
        <f>IF(T340=Pomocný_list!$B$4,((W340/0.75)+X340),(W340)+X340*0.75)</f>
        <v>0</v>
      </c>
      <c r="Z340" s="38"/>
      <c r="AA340" s="26"/>
      <c r="AB340" s="29"/>
      <c r="AC340" s="29"/>
      <c r="AD340" s="52" t="str">
        <f si="19" t="shared"/>
        <v>Splněna</v>
      </c>
      <c r="AE340" s="53">
        <f si="18" t="shared"/>
        <v>0</v>
      </c>
      <c r="AF340" s="53">
        <f si="20" t="shared"/>
        <v>0</v>
      </c>
      <c r="AG340" s="30"/>
      <c r="AH340" s="30"/>
      <c r="AI340" s="30"/>
      <c r="AJ340" s="30"/>
      <c r="AK340" s="30"/>
      <c r="AL340" s="30"/>
      <c r="AM340" s="30"/>
      <c r="AN340" s="30"/>
      <c r="AO340" s="30"/>
      <c r="AP340" s="56" t="b">
        <f>IFERROR(IF(T340=Pomocný_list!$B$2,AF340*Pomocný_list!$C$2,IF(T340=Pomocný_list!$B$3,AF340*Pomocný_list!$C$3,IF(T340=Pomocný_list!$B$4,AF340*Pomocný_list!$C$4,IF(T340=Pomocný_list!$B$5,AF340*Pomocný_list!$C$5,IF(T340=Pomocný_list!$B$6,AF340*Pomocný_list!$C$6,IF(T340=Pomocný_list!$B$7,AF340*Pomocný_list!$C$7,IF(T340=Pomocný_list!$B$8,AF340*Pomocný_list!$C$8))))))),"Chybné údaje")</f>
        <v>0</v>
      </c>
      <c r="AQ340" s="56">
        <f si="21" t="shared"/>
        <v>0</v>
      </c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</row>
    <row r="341" spans="15:73" x14ac:dyDescent="0.3">
      <c r="O341" s="25"/>
      <c r="P341" s="25"/>
      <c r="Q341" s="25"/>
      <c r="R341" s="25"/>
      <c r="S341" s="25"/>
      <c r="T341" s="25"/>
      <c r="U341" s="25"/>
      <c r="V341" s="28"/>
      <c r="W341" s="38"/>
      <c r="X341" s="38"/>
      <c r="Y341" s="54">
        <f>IF(T341=Pomocný_list!$B$4,((W341/0.75)+X341),(W341)+X341*0.75)</f>
        <v>0</v>
      </c>
      <c r="Z341" s="38"/>
      <c r="AA341" s="26"/>
      <c r="AB341" s="29"/>
      <c r="AC341" s="29"/>
      <c r="AD341" s="52" t="str">
        <f si="19" t="shared"/>
        <v>Splněna</v>
      </c>
      <c r="AE341" s="53">
        <f si="18" t="shared"/>
        <v>0</v>
      </c>
      <c r="AF341" s="53">
        <f si="20" t="shared"/>
        <v>0</v>
      </c>
      <c r="AG341" s="30"/>
      <c r="AH341" s="30"/>
      <c r="AI341" s="30"/>
      <c r="AJ341" s="30"/>
      <c r="AK341" s="30"/>
      <c r="AL341" s="30"/>
      <c r="AM341" s="30"/>
      <c r="AN341" s="30"/>
      <c r="AO341" s="30"/>
      <c r="AP341" s="56" t="b">
        <f>IFERROR(IF(T341=Pomocný_list!$B$2,AF341*Pomocný_list!$C$2,IF(T341=Pomocný_list!$B$3,AF341*Pomocný_list!$C$3,IF(T341=Pomocný_list!$B$4,AF341*Pomocný_list!$C$4,IF(T341=Pomocný_list!$B$5,AF341*Pomocný_list!$C$5,IF(T341=Pomocný_list!$B$6,AF341*Pomocný_list!$C$6,IF(T341=Pomocný_list!$B$7,AF341*Pomocný_list!$C$7,IF(T341=Pomocný_list!$B$8,AF341*Pomocný_list!$C$8))))))),"Chybné údaje")</f>
        <v>0</v>
      </c>
      <c r="AQ341" s="56">
        <f si="21" t="shared"/>
        <v>0</v>
      </c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</row>
    <row r="342" spans="15:73" x14ac:dyDescent="0.3">
      <c r="O342" s="25"/>
      <c r="P342" s="25"/>
      <c r="Q342" s="25"/>
      <c r="R342" s="25"/>
      <c r="S342" s="25"/>
      <c r="T342" s="25"/>
      <c r="U342" s="25"/>
      <c r="V342" s="28"/>
      <c r="W342" s="38"/>
      <c r="X342" s="38"/>
      <c r="Y342" s="54">
        <f>IF(T342=Pomocný_list!$B$4,((W342/0.75)+X342),(W342)+X342*0.75)</f>
        <v>0</v>
      </c>
      <c r="Z342" s="38"/>
      <c r="AA342" s="26"/>
      <c r="AB342" s="29"/>
      <c r="AC342" s="29"/>
      <c r="AD342" s="52" t="str">
        <f si="19" t="shared"/>
        <v>Splněna</v>
      </c>
      <c r="AE342" s="53">
        <f si="18" t="shared"/>
        <v>0</v>
      </c>
      <c r="AF342" s="53">
        <f si="20" t="shared"/>
        <v>0</v>
      </c>
      <c r="AG342" s="30"/>
      <c r="AH342" s="30"/>
      <c r="AI342" s="30"/>
      <c r="AJ342" s="30"/>
      <c r="AK342" s="30"/>
      <c r="AL342" s="30"/>
      <c r="AM342" s="30"/>
      <c r="AN342" s="30"/>
      <c r="AO342" s="30"/>
      <c r="AP342" s="56" t="b">
        <f>IFERROR(IF(T342=Pomocný_list!$B$2,AF342*Pomocný_list!$C$2,IF(T342=Pomocný_list!$B$3,AF342*Pomocný_list!$C$3,IF(T342=Pomocný_list!$B$4,AF342*Pomocný_list!$C$4,IF(T342=Pomocný_list!$B$5,AF342*Pomocný_list!$C$5,IF(T342=Pomocný_list!$B$6,AF342*Pomocný_list!$C$6,IF(T342=Pomocný_list!$B$7,AF342*Pomocný_list!$C$7,IF(T342=Pomocný_list!$B$8,AF342*Pomocný_list!$C$8))))))),"Chybné údaje")</f>
        <v>0</v>
      </c>
      <c r="AQ342" s="56">
        <f si="21" t="shared"/>
        <v>0</v>
      </c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</row>
    <row r="343" spans="15:73" x14ac:dyDescent="0.3">
      <c r="O343" s="25"/>
      <c r="P343" s="25"/>
      <c r="Q343" s="25"/>
      <c r="R343" s="25"/>
      <c r="S343" s="25"/>
      <c r="T343" s="25"/>
      <c r="U343" s="25"/>
      <c r="V343" s="28"/>
      <c r="W343" s="38"/>
      <c r="X343" s="38"/>
      <c r="Y343" s="54">
        <f>IF(T343=Pomocný_list!$B$4,((W343/0.75)+X343),(W343)+X343*0.75)</f>
        <v>0</v>
      </c>
      <c r="Z343" s="38"/>
      <c r="AA343" s="26"/>
      <c r="AB343" s="29"/>
      <c r="AC343" s="29"/>
      <c r="AD343" s="52" t="str">
        <f si="19" t="shared"/>
        <v>Splněna</v>
      </c>
      <c r="AE343" s="53">
        <f si="18" t="shared"/>
        <v>0</v>
      </c>
      <c r="AF343" s="53">
        <f si="20" t="shared"/>
        <v>0</v>
      </c>
      <c r="AG343" s="30"/>
      <c r="AH343" s="30"/>
      <c r="AI343" s="30"/>
      <c r="AJ343" s="30"/>
      <c r="AK343" s="30"/>
      <c r="AL343" s="30"/>
      <c r="AM343" s="30"/>
      <c r="AN343" s="30"/>
      <c r="AO343" s="30"/>
      <c r="AP343" s="56" t="b">
        <f>IFERROR(IF(T343=Pomocný_list!$B$2,AF343*Pomocný_list!$C$2,IF(T343=Pomocný_list!$B$3,AF343*Pomocný_list!$C$3,IF(T343=Pomocný_list!$B$4,AF343*Pomocný_list!$C$4,IF(T343=Pomocný_list!$B$5,AF343*Pomocný_list!$C$5,IF(T343=Pomocný_list!$B$6,AF343*Pomocný_list!$C$6,IF(T343=Pomocný_list!$B$7,AF343*Pomocný_list!$C$7,IF(T343=Pomocný_list!$B$8,AF343*Pomocný_list!$C$8))))))),"Chybné údaje")</f>
        <v>0</v>
      </c>
      <c r="AQ343" s="56">
        <f si="21" t="shared"/>
        <v>0</v>
      </c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</row>
    <row r="344" spans="15:73" x14ac:dyDescent="0.3">
      <c r="O344" s="25"/>
      <c r="P344" s="25"/>
      <c r="Q344" s="25"/>
      <c r="R344" s="25"/>
      <c r="S344" s="25"/>
      <c r="T344" s="25"/>
      <c r="U344" s="25"/>
      <c r="V344" s="28"/>
      <c r="W344" s="38"/>
      <c r="X344" s="38"/>
      <c r="Y344" s="54">
        <f>IF(T344=Pomocný_list!$B$4,((W344/0.75)+X344),(W344)+X344*0.75)</f>
        <v>0</v>
      </c>
      <c r="Z344" s="38"/>
      <c r="AA344" s="26"/>
      <c r="AB344" s="29"/>
      <c r="AC344" s="29"/>
      <c r="AD344" s="52" t="str">
        <f si="19" t="shared"/>
        <v>Splněna</v>
      </c>
      <c r="AE344" s="53">
        <f si="18" t="shared"/>
        <v>0</v>
      </c>
      <c r="AF344" s="53">
        <f si="20" t="shared"/>
        <v>0</v>
      </c>
      <c r="AG344" s="30"/>
      <c r="AH344" s="30"/>
      <c r="AI344" s="30"/>
      <c r="AJ344" s="30"/>
      <c r="AK344" s="30"/>
      <c r="AL344" s="30"/>
      <c r="AM344" s="30"/>
      <c r="AN344" s="30"/>
      <c r="AO344" s="30"/>
      <c r="AP344" s="56" t="b">
        <f>IFERROR(IF(T344=Pomocný_list!$B$2,AF344*Pomocný_list!$C$2,IF(T344=Pomocný_list!$B$3,AF344*Pomocný_list!$C$3,IF(T344=Pomocný_list!$B$4,AF344*Pomocný_list!$C$4,IF(T344=Pomocný_list!$B$5,AF344*Pomocný_list!$C$5,IF(T344=Pomocný_list!$B$6,AF344*Pomocný_list!$C$6,IF(T344=Pomocný_list!$B$7,AF344*Pomocný_list!$C$7,IF(T344=Pomocný_list!$B$8,AF344*Pomocný_list!$C$8))))))),"Chybné údaje")</f>
        <v>0</v>
      </c>
      <c r="AQ344" s="56">
        <f si="21" t="shared"/>
        <v>0</v>
      </c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</row>
    <row r="345" spans="15:73" x14ac:dyDescent="0.3">
      <c r="O345" s="25"/>
      <c r="P345" s="25"/>
      <c r="Q345" s="25"/>
      <c r="R345" s="25"/>
      <c r="S345" s="25"/>
      <c r="T345" s="25"/>
      <c r="U345" s="25"/>
      <c r="V345" s="28"/>
      <c r="W345" s="38"/>
      <c r="X345" s="38"/>
      <c r="Y345" s="54">
        <f>IF(T345=Pomocný_list!$B$4,((W345/0.75)+X345),(W345)+X345*0.75)</f>
        <v>0</v>
      </c>
      <c r="Z345" s="38"/>
      <c r="AA345" s="26"/>
      <c r="AB345" s="29"/>
      <c r="AC345" s="29"/>
      <c r="AD345" s="52" t="str">
        <f si="19" t="shared"/>
        <v>Splněna</v>
      </c>
      <c r="AE345" s="53">
        <f si="18" t="shared"/>
        <v>0</v>
      </c>
      <c r="AF345" s="53">
        <f si="20" t="shared"/>
        <v>0</v>
      </c>
      <c r="AG345" s="30"/>
      <c r="AH345" s="30"/>
      <c r="AI345" s="30"/>
      <c r="AJ345" s="30"/>
      <c r="AK345" s="30"/>
      <c r="AL345" s="30"/>
      <c r="AM345" s="30"/>
      <c r="AN345" s="30"/>
      <c r="AO345" s="30"/>
      <c r="AP345" s="56" t="b">
        <f>IFERROR(IF(T345=Pomocný_list!$B$2,AF345*Pomocný_list!$C$2,IF(T345=Pomocný_list!$B$3,AF345*Pomocný_list!$C$3,IF(T345=Pomocný_list!$B$4,AF345*Pomocný_list!$C$4,IF(T345=Pomocný_list!$B$5,AF345*Pomocný_list!$C$5,IF(T345=Pomocný_list!$B$6,AF345*Pomocný_list!$C$6,IF(T345=Pomocný_list!$B$7,AF345*Pomocný_list!$C$7,IF(T345=Pomocný_list!$B$8,AF345*Pomocný_list!$C$8))))))),"Chybné údaje")</f>
        <v>0</v>
      </c>
      <c r="AQ345" s="56">
        <f si="21" t="shared"/>
        <v>0</v>
      </c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</row>
    <row r="346" spans="15:73" x14ac:dyDescent="0.3">
      <c r="O346" s="25"/>
      <c r="P346" s="25"/>
      <c r="Q346" s="25"/>
      <c r="R346" s="25"/>
      <c r="S346" s="25"/>
      <c r="T346" s="25"/>
      <c r="U346" s="25"/>
      <c r="V346" s="28"/>
      <c r="W346" s="38"/>
      <c r="X346" s="38"/>
      <c r="Y346" s="54">
        <f>IF(T346=Pomocný_list!$B$4,((W346/0.75)+X346),(W346)+X346*0.75)</f>
        <v>0</v>
      </c>
      <c r="Z346" s="38"/>
      <c r="AA346" s="26"/>
      <c r="AB346" s="29"/>
      <c r="AC346" s="29"/>
      <c r="AD346" s="52" t="str">
        <f si="19" t="shared"/>
        <v>Splněna</v>
      </c>
      <c r="AE346" s="53">
        <f si="18" t="shared"/>
        <v>0</v>
      </c>
      <c r="AF346" s="53">
        <f si="20" t="shared"/>
        <v>0</v>
      </c>
      <c r="AG346" s="30"/>
      <c r="AH346" s="30"/>
      <c r="AI346" s="30"/>
      <c r="AJ346" s="30"/>
      <c r="AK346" s="30"/>
      <c r="AL346" s="30"/>
      <c r="AM346" s="30"/>
      <c r="AN346" s="30"/>
      <c r="AO346" s="30"/>
      <c r="AP346" s="56" t="b">
        <f>IFERROR(IF(T346=Pomocný_list!$B$2,AF346*Pomocný_list!$C$2,IF(T346=Pomocný_list!$B$3,AF346*Pomocný_list!$C$3,IF(T346=Pomocný_list!$B$4,AF346*Pomocný_list!$C$4,IF(T346=Pomocný_list!$B$5,AF346*Pomocný_list!$C$5,IF(T346=Pomocný_list!$B$6,AF346*Pomocný_list!$C$6,IF(T346=Pomocný_list!$B$7,AF346*Pomocný_list!$C$7,IF(T346=Pomocný_list!$B$8,AF346*Pomocný_list!$C$8))))))),"Chybné údaje")</f>
        <v>0</v>
      </c>
      <c r="AQ346" s="56">
        <f si="21" t="shared"/>
        <v>0</v>
      </c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</row>
    <row r="347" spans="15:73" x14ac:dyDescent="0.3">
      <c r="O347" s="25"/>
      <c r="P347" s="25"/>
      <c r="Q347" s="25"/>
      <c r="R347" s="25"/>
      <c r="S347" s="25"/>
      <c r="T347" s="25"/>
      <c r="U347" s="25"/>
      <c r="V347" s="28"/>
      <c r="W347" s="38"/>
      <c r="X347" s="38"/>
      <c r="Y347" s="54">
        <f>IF(T347=Pomocný_list!$B$4,((W347/0.75)+X347),(W347)+X347*0.75)</f>
        <v>0</v>
      </c>
      <c r="Z347" s="38"/>
      <c r="AA347" s="26"/>
      <c r="AB347" s="29"/>
      <c r="AC347" s="29"/>
      <c r="AD347" s="52" t="str">
        <f si="19" t="shared"/>
        <v>Splněna</v>
      </c>
      <c r="AE347" s="53">
        <f si="18" t="shared"/>
        <v>0</v>
      </c>
      <c r="AF347" s="53">
        <f si="20" t="shared"/>
        <v>0</v>
      </c>
      <c r="AG347" s="30"/>
      <c r="AH347" s="30"/>
      <c r="AI347" s="30"/>
      <c r="AJ347" s="30"/>
      <c r="AK347" s="30"/>
      <c r="AL347" s="30"/>
      <c r="AM347" s="30"/>
      <c r="AN347" s="30"/>
      <c r="AO347" s="30"/>
      <c r="AP347" s="56" t="b">
        <f>IFERROR(IF(T347=Pomocný_list!$B$2,AF347*Pomocný_list!$C$2,IF(T347=Pomocný_list!$B$3,AF347*Pomocný_list!$C$3,IF(T347=Pomocný_list!$B$4,AF347*Pomocný_list!$C$4,IF(T347=Pomocný_list!$B$5,AF347*Pomocný_list!$C$5,IF(T347=Pomocný_list!$B$6,AF347*Pomocný_list!$C$6,IF(T347=Pomocný_list!$B$7,AF347*Pomocný_list!$C$7,IF(T347=Pomocný_list!$B$8,AF347*Pomocný_list!$C$8))))))),"Chybné údaje")</f>
        <v>0</v>
      </c>
      <c r="AQ347" s="56">
        <f si="21" t="shared"/>
        <v>0</v>
      </c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</row>
    <row r="348" spans="15:73" x14ac:dyDescent="0.3">
      <c r="O348" s="25"/>
      <c r="P348" s="25"/>
      <c r="Q348" s="25"/>
      <c r="R348" s="25"/>
      <c r="S348" s="25"/>
      <c r="T348" s="25"/>
      <c r="U348" s="25"/>
      <c r="V348" s="28"/>
      <c r="W348" s="38"/>
      <c r="X348" s="38"/>
      <c r="Y348" s="54">
        <f>IF(T348=Pomocný_list!$B$4,((W348/0.75)+X348),(W348)+X348*0.75)</f>
        <v>0</v>
      </c>
      <c r="Z348" s="38"/>
      <c r="AA348" s="26"/>
      <c r="AB348" s="29"/>
      <c r="AC348" s="29"/>
      <c r="AD348" s="52" t="str">
        <f si="19" t="shared"/>
        <v>Splněna</v>
      </c>
      <c r="AE348" s="53">
        <f si="18" t="shared"/>
        <v>0</v>
      </c>
      <c r="AF348" s="53">
        <f si="20" t="shared"/>
        <v>0</v>
      </c>
      <c r="AG348" s="30"/>
      <c r="AH348" s="30"/>
      <c r="AI348" s="30"/>
      <c r="AJ348" s="30"/>
      <c r="AK348" s="30"/>
      <c r="AL348" s="30"/>
      <c r="AM348" s="30"/>
      <c r="AN348" s="30"/>
      <c r="AO348" s="30"/>
      <c r="AP348" s="56" t="b">
        <f>IFERROR(IF(T348=Pomocný_list!$B$2,AF348*Pomocný_list!$C$2,IF(T348=Pomocný_list!$B$3,AF348*Pomocný_list!$C$3,IF(T348=Pomocný_list!$B$4,AF348*Pomocný_list!$C$4,IF(T348=Pomocný_list!$B$5,AF348*Pomocný_list!$C$5,IF(T348=Pomocný_list!$B$6,AF348*Pomocný_list!$C$6,IF(T348=Pomocný_list!$B$7,AF348*Pomocný_list!$C$7,IF(T348=Pomocný_list!$B$8,AF348*Pomocný_list!$C$8))))))),"Chybné údaje")</f>
        <v>0</v>
      </c>
      <c r="AQ348" s="56">
        <f si="21" t="shared"/>
        <v>0</v>
      </c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</row>
    <row r="349" spans="15:73" x14ac:dyDescent="0.3">
      <c r="O349" s="25"/>
      <c r="P349" s="25"/>
      <c r="Q349" s="25"/>
      <c r="R349" s="25"/>
      <c r="S349" s="25"/>
      <c r="T349" s="25"/>
      <c r="U349" s="25"/>
      <c r="V349" s="28"/>
      <c r="W349" s="38"/>
      <c r="X349" s="38"/>
      <c r="Y349" s="54">
        <f>IF(T349=Pomocný_list!$B$4,((W349/0.75)+X349),(W349)+X349*0.75)</f>
        <v>0</v>
      </c>
      <c r="Z349" s="38"/>
      <c r="AA349" s="26"/>
      <c r="AB349" s="29"/>
      <c r="AC349" s="29"/>
      <c r="AD349" s="52" t="str">
        <f si="19" t="shared"/>
        <v>Splněna</v>
      </c>
      <c r="AE349" s="53">
        <f si="18" t="shared"/>
        <v>0</v>
      </c>
      <c r="AF349" s="53">
        <f si="20" t="shared"/>
        <v>0</v>
      </c>
      <c r="AG349" s="30"/>
      <c r="AH349" s="30"/>
      <c r="AI349" s="30"/>
      <c r="AJ349" s="30"/>
      <c r="AK349" s="30"/>
      <c r="AL349" s="30"/>
      <c r="AM349" s="30"/>
      <c r="AN349" s="30"/>
      <c r="AO349" s="30"/>
      <c r="AP349" s="56" t="b">
        <f>IFERROR(IF(T349=Pomocný_list!$B$2,AF349*Pomocný_list!$C$2,IF(T349=Pomocný_list!$B$3,AF349*Pomocný_list!$C$3,IF(T349=Pomocný_list!$B$4,AF349*Pomocný_list!$C$4,IF(T349=Pomocný_list!$B$5,AF349*Pomocný_list!$C$5,IF(T349=Pomocný_list!$B$6,AF349*Pomocný_list!$C$6,IF(T349=Pomocný_list!$B$7,AF349*Pomocný_list!$C$7,IF(T349=Pomocný_list!$B$8,AF349*Pomocný_list!$C$8))))))),"Chybné údaje")</f>
        <v>0</v>
      </c>
      <c r="AQ349" s="56">
        <f si="21" t="shared"/>
        <v>0</v>
      </c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</row>
    <row r="350" spans="15:73" x14ac:dyDescent="0.3">
      <c r="O350" s="25"/>
      <c r="P350" s="25"/>
      <c r="Q350" s="25"/>
      <c r="R350" s="25"/>
      <c r="S350" s="25"/>
      <c r="T350" s="25"/>
      <c r="U350" s="25"/>
      <c r="V350" s="28"/>
      <c r="W350" s="38"/>
      <c r="X350" s="38"/>
      <c r="Y350" s="54">
        <f>IF(T350=Pomocný_list!$B$4,((W350/0.75)+X350),(W350)+X350*0.75)</f>
        <v>0</v>
      </c>
      <c r="Z350" s="38"/>
      <c r="AA350" s="26"/>
      <c r="AB350" s="29"/>
      <c r="AC350" s="29"/>
      <c r="AD350" s="52" t="str">
        <f si="19" t="shared"/>
        <v>Splněna</v>
      </c>
      <c r="AE350" s="53">
        <f si="18" t="shared"/>
        <v>0</v>
      </c>
      <c r="AF350" s="53">
        <f si="20" t="shared"/>
        <v>0</v>
      </c>
      <c r="AG350" s="30"/>
      <c r="AH350" s="30"/>
      <c r="AI350" s="30"/>
      <c r="AJ350" s="30"/>
      <c r="AK350" s="30"/>
      <c r="AL350" s="30"/>
      <c r="AM350" s="30"/>
      <c r="AN350" s="30"/>
      <c r="AO350" s="30"/>
      <c r="AP350" s="56" t="b">
        <f>IFERROR(IF(T350=Pomocný_list!$B$2,AF350*Pomocný_list!$C$2,IF(T350=Pomocný_list!$B$3,AF350*Pomocný_list!$C$3,IF(T350=Pomocný_list!$B$4,AF350*Pomocný_list!$C$4,IF(T350=Pomocný_list!$B$5,AF350*Pomocný_list!$C$5,IF(T350=Pomocný_list!$B$6,AF350*Pomocný_list!$C$6,IF(T350=Pomocný_list!$B$7,AF350*Pomocný_list!$C$7,IF(T350=Pomocný_list!$B$8,AF350*Pomocný_list!$C$8))))))),"Chybné údaje")</f>
        <v>0</v>
      </c>
      <c r="AQ350" s="56">
        <f si="21" t="shared"/>
        <v>0</v>
      </c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</row>
    <row r="351" spans="15:73" x14ac:dyDescent="0.3">
      <c r="O351" s="25"/>
      <c r="P351" s="25"/>
      <c r="Q351" s="25"/>
      <c r="R351" s="25"/>
      <c r="S351" s="25"/>
      <c r="T351" s="25"/>
      <c r="U351" s="25"/>
      <c r="V351" s="28"/>
      <c r="W351" s="38"/>
      <c r="X351" s="38"/>
      <c r="Y351" s="54">
        <f>IF(T351=Pomocný_list!$B$4,((W351/0.75)+X351),(W351)+X351*0.75)</f>
        <v>0</v>
      </c>
      <c r="Z351" s="38"/>
      <c r="AA351" s="26"/>
      <c r="AB351" s="29"/>
      <c r="AC351" s="29"/>
      <c r="AD351" s="52" t="str">
        <f si="19" t="shared"/>
        <v>Splněna</v>
      </c>
      <c r="AE351" s="53">
        <f si="18" t="shared"/>
        <v>0</v>
      </c>
      <c r="AF351" s="53">
        <f si="20" t="shared"/>
        <v>0</v>
      </c>
      <c r="AG351" s="30"/>
      <c r="AH351" s="30"/>
      <c r="AI351" s="30"/>
      <c r="AJ351" s="30"/>
      <c r="AK351" s="30"/>
      <c r="AL351" s="30"/>
      <c r="AM351" s="30"/>
      <c r="AN351" s="30"/>
      <c r="AO351" s="30"/>
      <c r="AP351" s="56" t="b">
        <f>IFERROR(IF(T351=Pomocný_list!$B$2,AF351*Pomocný_list!$C$2,IF(T351=Pomocný_list!$B$3,AF351*Pomocný_list!$C$3,IF(T351=Pomocný_list!$B$4,AF351*Pomocný_list!$C$4,IF(T351=Pomocný_list!$B$5,AF351*Pomocný_list!$C$5,IF(T351=Pomocný_list!$B$6,AF351*Pomocný_list!$C$6,IF(T351=Pomocný_list!$B$7,AF351*Pomocný_list!$C$7,IF(T351=Pomocný_list!$B$8,AF351*Pomocný_list!$C$8))))))),"Chybné údaje")</f>
        <v>0</v>
      </c>
      <c r="AQ351" s="56">
        <f si="21" t="shared"/>
        <v>0</v>
      </c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</row>
    <row r="352" spans="15:73" x14ac:dyDescent="0.3">
      <c r="O352" s="25"/>
      <c r="P352" s="25"/>
      <c r="Q352" s="25"/>
      <c r="R352" s="25"/>
      <c r="S352" s="25"/>
      <c r="T352" s="25"/>
      <c r="U352" s="25"/>
      <c r="V352" s="28"/>
      <c r="W352" s="38"/>
      <c r="X352" s="38"/>
      <c r="Y352" s="54">
        <f>IF(T352=Pomocný_list!$B$4,((W352/0.75)+X352),(W352)+X352*0.75)</f>
        <v>0</v>
      </c>
      <c r="Z352" s="38"/>
      <c r="AA352" s="26"/>
      <c r="AB352" s="29"/>
      <c r="AC352" s="29"/>
      <c r="AD352" s="52" t="str">
        <f si="19" t="shared"/>
        <v>Splněna</v>
      </c>
      <c r="AE352" s="53">
        <f si="18" t="shared"/>
        <v>0</v>
      </c>
      <c r="AF352" s="53">
        <f si="20" t="shared"/>
        <v>0</v>
      </c>
      <c r="AG352" s="30"/>
      <c r="AH352" s="30"/>
      <c r="AI352" s="30"/>
      <c r="AJ352" s="30"/>
      <c r="AK352" s="30"/>
      <c r="AL352" s="30"/>
      <c r="AM352" s="30"/>
      <c r="AN352" s="30"/>
      <c r="AO352" s="30"/>
      <c r="AP352" s="56" t="b">
        <f>IFERROR(IF(T352=Pomocný_list!$B$2,AF352*Pomocný_list!$C$2,IF(T352=Pomocný_list!$B$3,AF352*Pomocný_list!$C$3,IF(T352=Pomocný_list!$B$4,AF352*Pomocný_list!$C$4,IF(T352=Pomocný_list!$B$5,AF352*Pomocný_list!$C$5,IF(T352=Pomocný_list!$B$6,AF352*Pomocný_list!$C$6,IF(T352=Pomocný_list!$B$7,AF352*Pomocný_list!$C$7,IF(T352=Pomocný_list!$B$8,AF352*Pomocný_list!$C$8))))))),"Chybné údaje")</f>
        <v>0</v>
      </c>
      <c r="AQ352" s="56">
        <f si="21" t="shared"/>
        <v>0</v>
      </c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</row>
    <row r="353" spans="15:73" x14ac:dyDescent="0.3">
      <c r="O353" s="25"/>
      <c r="P353" s="25"/>
      <c r="Q353" s="25"/>
      <c r="R353" s="25"/>
      <c r="S353" s="25"/>
      <c r="T353" s="25"/>
      <c r="U353" s="25"/>
      <c r="V353" s="28"/>
      <c r="W353" s="38"/>
      <c r="X353" s="38"/>
      <c r="Y353" s="54">
        <f>IF(T353=Pomocný_list!$B$4,((W353/0.75)+X353),(W353)+X353*0.75)</f>
        <v>0</v>
      </c>
      <c r="Z353" s="38"/>
      <c r="AA353" s="26"/>
      <c r="AB353" s="29"/>
      <c r="AC353" s="29"/>
      <c r="AD353" s="52" t="str">
        <f si="19" t="shared"/>
        <v>Splněna</v>
      </c>
      <c r="AE353" s="53">
        <f si="18" t="shared"/>
        <v>0</v>
      </c>
      <c r="AF353" s="53">
        <f si="20" t="shared"/>
        <v>0</v>
      </c>
      <c r="AG353" s="30"/>
      <c r="AH353" s="30"/>
      <c r="AI353" s="30"/>
      <c r="AJ353" s="30"/>
      <c r="AK353" s="30"/>
      <c r="AL353" s="30"/>
      <c r="AM353" s="30"/>
      <c r="AN353" s="30"/>
      <c r="AO353" s="30"/>
      <c r="AP353" s="56" t="b">
        <f>IFERROR(IF(T353=Pomocný_list!$B$2,AF353*Pomocný_list!$C$2,IF(T353=Pomocný_list!$B$3,AF353*Pomocný_list!$C$3,IF(T353=Pomocný_list!$B$4,AF353*Pomocný_list!$C$4,IF(T353=Pomocný_list!$B$5,AF353*Pomocný_list!$C$5,IF(T353=Pomocný_list!$B$6,AF353*Pomocný_list!$C$6,IF(T353=Pomocný_list!$B$7,AF353*Pomocný_list!$C$7,IF(T353=Pomocný_list!$B$8,AF353*Pomocný_list!$C$8))))))),"Chybné údaje")</f>
        <v>0</v>
      </c>
      <c r="AQ353" s="56">
        <f si="21" t="shared"/>
        <v>0</v>
      </c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</row>
    <row r="354" spans="15:73" x14ac:dyDescent="0.3">
      <c r="O354" s="25"/>
      <c r="P354" s="25"/>
      <c r="Q354" s="25"/>
      <c r="R354" s="25"/>
      <c r="S354" s="25"/>
      <c r="T354" s="25"/>
      <c r="U354" s="25"/>
      <c r="V354" s="28"/>
      <c r="W354" s="38"/>
      <c r="X354" s="38"/>
      <c r="Y354" s="54">
        <f>IF(T354=Pomocný_list!$B$4,((W354/0.75)+X354),(W354)+X354*0.75)</f>
        <v>0</v>
      </c>
      <c r="Z354" s="38"/>
      <c r="AA354" s="26"/>
      <c r="AB354" s="29"/>
      <c r="AC354" s="29"/>
      <c r="AD354" s="52" t="str">
        <f si="19" t="shared"/>
        <v>Splněna</v>
      </c>
      <c r="AE354" s="53">
        <f si="18" t="shared"/>
        <v>0</v>
      </c>
      <c r="AF354" s="53">
        <f si="20" t="shared"/>
        <v>0</v>
      </c>
      <c r="AG354" s="30"/>
      <c r="AH354" s="30"/>
      <c r="AI354" s="30"/>
      <c r="AJ354" s="30"/>
      <c r="AK354" s="30"/>
      <c r="AL354" s="30"/>
      <c r="AM354" s="30"/>
      <c r="AN354" s="30"/>
      <c r="AO354" s="30"/>
      <c r="AP354" s="56" t="b">
        <f>IFERROR(IF(T354=Pomocný_list!$B$2,AF354*Pomocný_list!$C$2,IF(T354=Pomocný_list!$B$3,AF354*Pomocný_list!$C$3,IF(T354=Pomocný_list!$B$4,AF354*Pomocný_list!$C$4,IF(T354=Pomocný_list!$B$5,AF354*Pomocný_list!$C$5,IF(T354=Pomocný_list!$B$6,AF354*Pomocný_list!$C$6,IF(T354=Pomocný_list!$B$7,AF354*Pomocný_list!$C$7,IF(T354=Pomocný_list!$B$8,AF354*Pomocný_list!$C$8))))))),"Chybné údaje")</f>
        <v>0</v>
      </c>
      <c r="AQ354" s="56">
        <f si="21" t="shared"/>
        <v>0</v>
      </c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</row>
  </sheetData>
  <autoFilter ref="O35:BU35"/>
  <mergeCells count="35">
    <mergeCell ref="AR33:BU33"/>
    <mergeCell ref="AR34:BU34"/>
    <mergeCell ref="A2:L2"/>
    <mergeCell ref="G25:J27"/>
    <mergeCell ref="O34:Q34"/>
    <mergeCell ref="AG34:AO34"/>
    <mergeCell ref="AG33:AO33"/>
    <mergeCell ref="AD34:AF34"/>
    <mergeCell ref="T34:AC34"/>
    <mergeCell ref="B7:L7"/>
    <mergeCell ref="D25:E25"/>
    <mergeCell ref="D27:E27"/>
    <mergeCell ref="R34:S34"/>
    <mergeCell ref="A9:L9"/>
    <mergeCell ref="A19:L19"/>
    <mergeCell ref="O11:P17"/>
    <mergeCell ref="AP34:AQ34"/>
    <mergeCell ref="O33:AC33"/>
    <mergeCell ref="D35:K35"/>
    <mergeCell ref="A11:B11"/>
    <mergeCell ref="A12:B12"/>
    <mergeCell ref="A13:B13"/>
    <mergeCell ref="A14:B14"/>
    <mergeCell ref="A15:B15"/>
    <mergeCell ref="A16:B16"/>
    <mergeCell ref="A17:B17"/>
    <mergeCell ref="O20:P23"/>
    <mergeCell ref="D26:E26"/>
    <mergeCell ref="Q20:Q23"/>
    <mergeCell ref="C28:E28"/>
    <mergeCell ref="B3:L3"/>
    <mergeCell ref="B4:L4"/>
    <mergeCell ref="B5:L5"/>
    <mergeCell ref="A8:L8"/>
    <mergeCell ref="A10:B10"/>
  </mergeCells>
  <conditionalFormatting sqref="AD36:AD354">
    <cfRule dxfId="4" operator="containsText" priority="9" text="Nesplněna" type="containsText">
      <formula>NOT(ISERROR(SEARCH("Nesplněna",AD36)))</formula>
    </cfRule>
  </conditionalFormatting>
  <conditionalFormatting sqref="AE36:AE354">
    <cfRule dxfId="3" operator="containsText" priority="4" text="Překročeno" type="containsText">
      <formula>NOT(ISERROR(SEARCH("Překročeno",AE36)))</formula>
    </cfRule>
  </conditionalFormatting>
  <conditionalFormatting sqref="AG36:AO36">
    <cfRule dxfId="2" operator="equal" priority="3" type="cellIs">
      <formula>"AD34=""Splněna"""</formula>
    </cfRule>
  </conditionalFormatting>
  <conditionalFormatting sqref="AF36:AF354">
    <cfRule dxfId="1" operator="containsText" priority="2" text="Překročeno" type="containsText">
      <formula>NOT(ISERROR(SEARCH("Překročeno",AF36)))</formula>
    </cfRule>
  </conditionalFormatting>
  <conditionalFormatting sqref="AP36:AQ354">
    <cfRule dxfId="0" operator="containsText" priority="1" text="Chybné údaje" type="containsText">
      <formula>NOT(ISERROR(SEARCH("Chybné údaje",AP36)))</formula>
    </cfRule>
  </conditionalFormatting>
  <dataValidations count="1">
    <dataValidation allowBlank="1" errorTitle="Vyberte ze seznamu" prompt="Vyberte ze seznamu" promptTitle="Aktivity" showDropDown="1" showErrorMessage="1" sqref="T32" type="list">
      <formula1>Aktivity</formula1>
    </dataValidation>
  </dataValidations>
  <pageMargins bottom="0.78740157499999996" footer="0.3" header="0.3" left="0.7" right="0.7" top="0.78740157499999996"/>
  <pageSetup fitToHeight="0" orientation="landscape" paperSize="9" r:id="rId1" scale="22"/>
  <drawing r:id="rId2"/>
  <legacyDrawing r:id="rId3"/>
  <extLst>
    <ext uri="{CCE6A557-97BC-4b89-ADB6-D9C93CAAB3DF}">
      <x14:dataValidations xmlns:xm="http://schemas.microsoft.com/office/excel/2006/main" count="2">
        <x14:dataValidation allowBlank="1" showErrorMessage="1" showInputMessage="1" type="list">
          <x14:formula1>
            <xm:f>Pomocný_list!$B$25:$B$28</xm:f>
          </x14:formula1>
          <xm:sqref>B26</xm:sqref>
        </x14:dataValidation>
        <x14:dataValidation allowBlank="1" errorTitle="Vyberte ze seznamu" prompt="Vyberte ze seznamu" promptTitle="Aktivity" showErrorMessage="1" showInputMessage="1" type="list">
          <x14:formula1>
            <xm:f>Pomocný_list!$B$2:$B$8</xm:f>
          </x14:formula1>
          <xm:sqref>T36:T354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2:D28"/>
  <sheetViews>
    <sheetView workbookViewId="0">
      <selection activeCell="B10" sqref="B10:B16"/>
    </sheetView>
  </sheetViews>
  <sheetFormatPr defaultColWidth="9.109375" defaultRowHeight="13.2" x14ac:dyDescent="0.25"/>
  <cols>
    <col min="1" max="1" style="2" width="9.109375" collapsed="false"/>
    <col min="2" max="2" bestFit="true" customWidth="true" style="2" width="49.5546875" collapsed="false"/>
    <col min="3" max="16384" style="2" width="9.109375" collapsed="false"/>
  </cols>
  <sheetData>
    <row ht="13.8" r="2" spans="2:4" x14ac:dyDescent="0.3">
      <c r="B2" s="6" t="s">
        <v>29</v>
      </c>
      <c r="C2" s="7">
        <v>324</v>
      </c>
      <c r="D2" s="8" t="s">
        <v>0</v>
      </c>
    </row>
    <row ht="13.8" r="3" spans="2:4" x14ac:dyDescent="0.3">
      <c r="B3" s="6" t="s">
        <v>99</v>
      </c>
      <c r="C3" s="7">
        <v>593</v>
      </c>
      <c r="D3" s="8" t="s">
        <v>1</v>
      </c>
    </row>
    <row ht="13.8" r="4" spans="2:4" x14ac:dyDescent="0.3">
      <c r="B4" s="2" t="s">
        <v>45</v>
      </c>
      <c r="C4" s="7">
        <v>173</v>
      </c>
      <c r="D4" s="8" t="s">
        <v>2</v>
      </c>
    </row>
    <row ht="13.8" r="5" spans="2:4" x14ac:dyDescent="0.3">
      <c r="B5" s="6" t="s">
        <v>30</v>
      </c>
      <c r="C5" s="7">
        <v>609</v>
      </c>
      <c r="D5" s="8" t="s">
        <v>3</v>
      </c>
    </row>
    <row ht="13.8" r="6" spans="2:4" x14ac:dyDescent="0.3">
      <c r="B6" s="6" t="s">
        <v>32</v>
      </c>
      <c r="C6" s="7">
        <v>436</v>
      </c>
      <c r="D6" s="8" t="s">
        <v>4</v>
      </c>
    </row>
    <row ht="13.8" r="7" spans="2:4" x14ac:dyDescent="0.3">
      <c r="B7" s="6" t="s">
        <v>46</v>
      </c>
      <c r="C7" s="7">
        <v>252</v>
      </c>
      <c r="D7" s="8" t="s">
        <v>8</v>
      </c>
    </row>
    <row ht="13.8" r="8" spans="2:4" x14ac:dyDescent="0.3">
      <c r="B8" s="6" t="s">
        <v>33</v>
      </c>
      <c r="C8" s="7">
        <v>144</v>
      </c>
      <c r="D8" s="8" t="s">
        <v>5</v>
      </c>
    </row>
    <row ht="12.75" r="9" spans="2:4" x14ac:dyDescent="0.2">
      <c r="D9" s="8" t="s">
        <v>6</v>
      </c>
    </row>
    <row ht="12.75" r="10" spans="2:4" x14ac:dyDescent="0.2">
      <c r="B10" s="6"/>
      <c r="D10" s="8" t="s">
        <v>7</v>
      </c>
    </row>
    <row ht="12.75" r="11" spans="2:4" x14ac:dyDescent="0.2">
      <c r="B11" s="6"/>
    </row>
    <row ht="12.75" r="13" spans="2:4" x14ac:dyDescent="0.2">
      <c r="B13" s="6"/>
    </row>
    <row ht="12.75" r="14" spans="2:4" x14ac:dyDescent="0.2">
      <c r="B14" s="6"/>
    </row>
    <row ht="12.75" r="15" spans="2:4" x14ac:dyDescent="0.2">
      <c r="B15" s="6"/>
    </row>
    <row ht="12.75" r="16" spans="2:4" x14ac:dyDescent="0.2">
      <c r="B16" s="6"/>
    </row>
    <row ht="12.75" r="18" spans="2:2" x14ac:dyDescent="0.2">
      <c r="B18" s="2" t="s">
        <v>22</v>
      </c>
    </row>
    <row ht="12.75" r="19" spans="2:2" x14ac:dyDescent="0.2">
      <c r="B19" s="2" t="s">
        <v>23</v>
      </c>
    </row>
    <row r="21" spans="2:2" x14ac:dyDescent="0.25">
      <c r="B21" s="2" t="s">
        <v>24</v>
      </c>
    </row>
    <row r="22" spans="2:2" x14ac:dyDescent="0.25">
      <c r="B22" s="2" t="s">
        <v>25</v>
      </c>
    </row>
    <row ht="12.75" r="25" spans="2:2" x14ac:dyDescent="0.2">
      <c r="B25" s="2" t="s">
        <v>11</v>
      </c>
    </row>
    <row r="26" spans="2:2" x14ac:dyDescent="0.25">
      <c r="B26" s="2" t="s">
        <v>124</v>
      </c>
    </row>
    <row r="27" spans="2:2" x14ac:dyDescent="0.25">
      <c r="B27" s="2" t="s">
        <v>125</v>
      </c>
    </row>
    <row r="28" spans="2:2" x14ac:dyDescent="0.25">
      <c r="B28" s="2" t="s">
        <v>126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Souhrnná evidence</vt:lpstr>
      <vt:lpstr>Pomocný_list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2015-12-07T14:38:11Z</dcterms:created>
  <cp:lastPrinted>2016-11-03T15:54:16Z</cp:lastPrinted>
  <dcterms:modified xsi:type="dcterms:W3CDTF">2016-12-15T14:39:10Z</dcterms:modified>
</cp:coreProperties>
</file>