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windowHeight="6450" windowWidth="17895" xWindow="60" yWindow="7410"/>
  </bookViews>
  <sheets>
    <sheet name="Mzdové náklady" r:id="rId1" sheetId="1"/>
  </sheets>
  <calcPr calcId="145621"/>
</workbook>
</file>

<file path=xl/calcChain.xml><?xml version="1.0" encoding="utf-8"?>
<calcChain xmlns="http://schemas.openxmlformats.org/spreadsheetml/2006/main">
  <c i="1" l="1" r="G13"/>
  <c i="1" r="J13"/>
  <c i="1" r="K13" s="1"/>
  <c i="1" r="M13" s="1"/>
  <c i="1" r="G14"/>
  <c i="1" r="J14"/>
  <c i="1" r="K14"/>
  <c i="1" r="M14"/>
  <c i="1" r="G15"/>
  <c i="1" r="J15"/>
  <c i="1" r="M15" s="1"/>
  <c i="1" r="G17"/>
  <c i="1" r="J17"/>
  <c i="1" r="M17"/>
  <c i="1" r="G18"/>
  <c i="1" r="J18" s="1"/>
  <c i="1" r="M18" s="1"/>
  <c i="1" r="K18"/>
  <c i="1" r="G19"/>
  <c i="1" r="J19"/>
  <c i="1" r="G26"/>
  <c i="1" r="J26"/>
  <c i="1" r="K26"/>
  <c i="1" r="M26"/>
  <c i="1" r="G27"/>
  <c i="1" r="J27" s="1"/>
  <c i="1" r="G34"/>
  <c i="1" r="J34"/>
  <c i="1" r="K34"/>
  <c i="1" r="M34"/>
  <c i="1" r="J35"/>
  <c i="1" r="K35"/>
  <c i="1" r="M35"/>
  <c i="1" r="G36"/>
  <c i="1" r="J36" s="1"/>
  <c i="1" r="K36" s="1"/>
  <c i="1" r="M36" s="1"/>
  <c i="1" r="G37"/>
  <c i="1" r="K37"/>
  <c i="1" r="G43"/>
  <c i="1" r="J43"/>
  <c i="1" r="K43"/>
  <c i="1" r="M43"/>
  <c i="1" r="G44"/>
  <c i="1" r="J44" s="1"/>
  <c i="1" r="K44" s="1"/>
  <c i="1" r="M44" s="1"/>
  <c i="1" r="G45"/>
  <c i="1" r="J45" s="1"/>
  <c i="1" r="K45" s="1"/>
  <c i="1" r="M45" s="1"/>
  <c i="1" r="G51"/>
  <c i="1" r="J51"/>
  <c i="1" r="K51"/>
  <c i="1" r="M51"/>
  <c i="1" r="G52"/>
  <c i="1" r="J52" s="1"/>
  <c i="1" r="G53"/>
  <c i="1" r="G61"/>
  <c i="1" r="J61"/>
  <c i="1" r="M61"/>
  <c i="1" l="1" r="K27"/>
  <c i="1" r="M27" s="1"/>
  <c i="1" r="M16"/>
  <c i="1" r="K52"/>
  <c i="1" r="M52" s="1"/>
</calcChain>
</file>

<file path=xl/comments1.xml><?xml version="1.0" encoding="utf-8"?>
<comments xmlns="http://schemas.openxmlformats.org/spreadsheetml/2006/main">
  <authors>
    <author>zachystalovad</author>
    <author>Petra Ďuranová</author>
    <author>foltynz</author>
    <author>catie</author>
    <author>lenka.mikesova</author>
    <author>katerina.szmekova</author>
  </authors>
  <commentList>
    <comment authorId="0" ref="A4">
      <text>
        <r>
          <rPr>
            <b/>
            <sz val="8"/>
            <color indexed="81"/>
            <rFont val="Tahoma"/>
            <family val="2"/>
          </rPr>
          <t xml:space="preserve">Uveďte číslo projektu ve tvaru
CZ.1.04/X.X.XX/XX.XXXXX dle Právního aktu o poskytnutí podpory, dále název projektu a příjemce tak, jak je uveden v Právním aktu o poskytnutí podpory z OP LZZ, měsíc, ke kterému se vztahují mzdové náklady, příslušný rok a číslo monitorovací zprávy.  
</t>
        </r>
      </text>
    </comment>
    <comment authorId="0" ref="B11">
      <text>
        <r>
          <rPr>
            <sz val="8"/>
            <color indexed="81"/>
            <rFont val="Tahoma"/>
            <family val="2"/>
            <charset val="238"/>
          </rPr>
          <t xml:space="preserve">Dle schváleného rozpočtu projektu - např.:
01.01. (Pracovní smlouvy)
01.02.(Dohody o pracovní činnosti)
</t>
        </r>
      </text>
    </comment>
    <comment authorId="1" ref="D11">
      <text>
        <r>
          <rPr>
            <sz val="8"/>
            <color indexed="81"/>
            <rFont val="Tahoma"/>
            <family val="2"/>
            <charset val="238"/>
          </rPr>
          <t xml:space="preserve">V případě pracovní smlouvy (PS) nebo dohody o pracovní činnosti (DPČ) vyberte ze seznamu "POJ".
V případě dohody o provedení práce vyberte "DPP"
</t>
        </r>
      </text>
    </comment>
    <comment authorId="1" ref="F11">
      <text>
        <r>
          <rPr>
            <sz val="8"/>
            <color indexed="81"/>
            <rFont val="Tahoma"/>
            <family val="2"/>
          </rPr>
          <t xml:space="preserve">Fond pracovní doby u zaměstnavatele v daném měsíci dle úvazku zaměstnance v hodinách (odpracováno+svátek+dovolená+nemoc)
Uveďte údaj z pracovního výkazu (příloha MZ). </t>
        </r>
      </text>
    </comment>
    <comment authorId="2" ref="I11">
      <text>
        <r>
          <rPr>
            <sz val="8"/>
            <color indexed="81"/>
            <rFont val="Tahoma"/>
            <family val="2"/>
            <charset val="238"/>
          </rPr>
          <t>Např. odměny či plat/mzda stanovená odlišně pro projekt a ostatní aktivity u zaměstnavatele. Náklady na indispoziční volno uveďte se záporným znaménkem.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authorId="1" ref="M11">
      <text>
        <r>
          <rPr>
            <sz val="8"/>
            <color indexed="81"/>
            <rFont val="Tahoma"/>
            <family val="2"/>
            <charset val="238"/>
          </rPr>
          <t xml:space="preserve">
Automaticky se vypočte součet mzdového příspěvku a  pojistného na sociální a zdravotní pojištění. </t>
        </r>
      </text>
    </comment>
    <comment authorId="0" ref="N11">
      <text>
        <r>
          <rPr>
            <sz val="8"/>
            <color indexed="81"/>
            <rFont val="Tahoma"/>
            <family val="2"/>
            <charset val="238"/>
          </rPr>
          <t xml:space="preserve">Uveďte datum ve tvaru dd/mm/rrrr.
</t>
        </r>
      </text>
    </comment>
    <comment authorId="3" ref="B13">
      <text>
        <r>
          <rPr>
            <b/>
            <sz val="8"/>
            <color indexed="81"/>
            <rFont val="Tahoma"/>
            <family val="2"/>
          </rPr>
          <t xml:space="preserve">Vyplňte položku rozpočtu Dle schváleného rozpočtu projektu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4" ref="D13">
      <text>
        <r>
          <rPr>
            <b/>
            <sz val="8"/>
            <color indexed="81"/>
            <rFont val="Tahoma"/>
            <family val="2"/>
          </rPr>
          <t xml:space="preserve">V případě pracovní smlouvy (PS) nebo dohody o pracovní činnosti (DPČ) vyberte ze seznamu "POJ".  V případě DPČ, kdy není odváděno pojistné na soc. a zdr. vyberte možnost "DPČ bez POJ"Je to z důvodu nastavení pravidel v dalších vzorcích. V případě PS a DPČ se dále vypočítá také sociální a zdravotní pojištění placené zaměstnavatelem. V případě DPP vyberte DPP.
</t>
        </r>
      </text>
    </comment>
    <comment authorId="4" ref="E13">
      <text>
        <r>
          <rPr>
            <b/>
            <sz val="8"/>
            <color indexed="81"/>
            <rFont val="Tahoma"/>
            <family val="2"/>
          </rPr>
          <t>Uveďte zúčtovanou hrubou mzdu včetně příplatků a odměn v daném měsíci. Doplňte dle mzdového listu zaměstnance.
Nezahrnuje nemocenské dávky (nemocenská není v hrubé mzdě - proto se uvádí až ve sloupci</t>
        </r>
        <r>
          <rPr>
            <b/>
            <i/>
            <sz val="8"/>
            <color indexed="81"/>
            <rFont val="Tahoma"/>
            <family val="2"/>
            <charset val="238"/>
          </rPr>
          <t xml:space="preserve"> "L" a v součtu ve sloupci "M")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F13">
      <text>
        <r>
          <rPr>
            <b/>
            <sz val="8"/>
            <color indexed="81"/>
            <rFont val="Tahoma"/>
            <family val="2"/>
          </rPr>
          <t xml:space="preserve">Uveďte hodiny uvedené na pracovním výkaze v poli "Celkem hodin" (včetně hodin připadajících na dovolenou, nemocenskou a státní svátek). Stejný údaj by měl být na výplatní pásce/mzdovém listě.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G13">
      <text>
        <r>
          <rPr>
            <b/>
            <sz val="8"/>
            <color indexed="81"/>
            <rFont val="Tahoma"/>
            <family val="2"/>
          </rPr>
          <t xml:space="preserve">
Automaticky se vypočte podíl hrubé mzdy podle aktuálního fondu pracovní doby zaměstnance.   </t>
        </r>
      </text>
    </comment>
    <comment authorId="4" ref="H13">
      <text>
        <r>
          <rPr>
            <b/>
            <sz val="8"/>
            <color indexed="81"/>
            <rFont val="Tahoma"/>
            <family val="2"/>
          </rPr>
          <t xml:space="preserve">Uveďte skutečný počet odpracovaných hodin pro projekt dle pracovního výkazu. Jedná se o údaj z řádku " - z toho celkem pro projekt" a obsahuje i poměrnou část dovolené, státního svátku a nemocenské.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J13">
      <text>
        <r>
          <rPr>
            <b/>
            <sz val="8"/>
            <color indexed="81"/>
            <rFont val="Tahoma"/>
            <family val="2"/>
          </rPr>
          <t>Automaticky se vypočte. Je to 
součin hodinové mzdy a počtu odpracovaných hodin na projektu.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K13">
      <text>
        <r>
          <rPr>
            <b/>
            <sz val="8"/>
            <color indexed="81"/>
            <rFont val="Tahoma"/>
            <family val="2"/>
          </rPr>
          <t>Automaticky se vypočte pojistné na SP a ZP. Aktuální sazba je  34% ze mzdového příspěvku -nepočítá se u dohody provedení práce (DPP). v</t>
        </r>
      </text>
    </comment>
    <comment authorId="4" ref="L13">
      <text>
        <r>
          <rPr>
            <b/>
            <sz val="8"/>
            <color indexed="81"/>
            <rFont val="Tahoma"/>
            <family val="2"/>
          </rPr>
          <t xml:space="preserve">Tento sloupec slouží pro korekci způsobilých osobních nákladů. Uvádí se do něho výdaje, ze kterých se neodvádí SZP (dávky za nemocenskou) a případné slevy. V tomto sloupci je také potřeba upravit způsobilé osobní náklady v případě, že překračují měsíční mzdu stanovenou v rozpočtu. Např. měsíční mzda dle rozpočtu je 20 000. Ve sloupci Způsobilé osobní náklady vychází 20 100,- Kč. Ve sloupci Jiné v Kč odečteme 100 Kč a způsobilé osobní náklady tak nepřekračují maximální možnou mzdu dle rozpočtu.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3" ref="M13">
      <text>
        <r>
          <rPr>
            <b/>
            <sz val="8"/>
            <color indexed="81"/>
            <rFont val="Tahoma"/>
            <family val="2"/>
          </rPr>
          <t xml:space="preserve">Ve sloupci způsobilé osobní náklady vyjdou mzdové náklady, které uvedete na soupisku účetních dokladů. </t>
        </r>
      </text>
    </comment>
    <comment authorId="3" ref="N14">
      <text>
        <r>
          <rPr>
            <b/>
            <sz val="8"/>
            <color indexed="81"/>
            <rFont val="Tahoma"/>
            <family val="2"/>
          </rPr>
          <t xml:space="preserve">Uveďte datum úhrady dle výpisu z účtu či pokladního dokladu. Jedná se o datum, kdy byla reálně uhrazena mzda zaměstnanci. </t>
        </r>
      </text>
    </comment>
    <comment authorId="3" ref="M16">
      <text>
        <r>
          <rPr>
            <b/>
            <sz val="8"/>
            <color indexed="81"/>
            <rFont val="Tahoma"/>
            <family val="2"/>
          </rPr>
          <t xml:space="preserve">V tomto poli vyjde součet všech způsobilých osobních  nákladů. Tato částka se uvádí na soupisku účetních dokladů.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4" ref="D18">
      <text>
        <r>
          <rPr>
            <b/>
            <sz val="8"/>
            <color indexed="81"/>
            <rFont val="Tahoma"/>
            <family val="2"/>
          </rPr>
          <t>Vyberte možnost DPP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E18">
      <text>
        <r>
          <rPr>
            <b/>
            <sz val="8"/>
            <color indexed="81"/>
            <rFont val="Tahoma"/>
            <family val="2"/>
          </rPr>
          <t>Uveďte zaúčtovanou hrubou mzdu (viz výše)</t>
        </r>
      </text>
    </comment>
    <comment authorId="4" ref="M18">
      <text>
        <r>
          <rPr>
            <b/>
            <sz val="8"/>
            <color indexed="81"/>
            <rFont val="Tahoma"/>
            <family val="2"/>
          </rPr>
          <t>Nárokovaná částka bez povinných odvodů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C19">
      <text>
        <r>
          <rPr>
            <b/>
            <sz val="8"/>
            <color indexed="81"/>
            <rFont val="Tahoma"/>
            <family val="2"/>
          </rPr>
          <t xml:space="preserve">Povinné odvody při odměně na DPP vyšší jak 10 000,- Kč je možné nárokovat z kapitoly 01.04. Uveďte je na samostatný řádek, do popisu napište, že se jedná o SZP daného zaměstnance a vyplňte pouze pole ve sloupci Pojistné na SZP v Kč a Způsobilé osobní náklady.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M19">
      <text>
        <r>
          <rPr>
            <b/>
            <sz val="8"/>
            <color indexed="81"/>
            <rFont val="Tahoma"/>
            <family val="2"/>
          </rPr>
          <t>Povinné odvody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5" ref="E27">
      <text>
        <r>
          <rPr>
            <b/>
            <sz val="8"/>
            <color indexed="81"/>
            <rFont val="Tahoma"/>
            <family val="2"/>
          </rPr>
          <t xml:space="preserve">Uveďte zúčtovanou hrubou mzdu (viz výše) bez náhrad za pracovní neschopnost. 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authorId="5" ref="L27">
      <text>
        <r>
          <rPr>
            <b/>
            <sz val="8"/>
            <color indexed="81"/>
            <rFont val="Tahoma"/>
            <family val="2"/>
            <charset val="238"/>
          </rPr>
          <t xml:space="preserve">Uveďte částku připadající na náhrady za pracovní neschopnost z výplatní pásky - poměrná část k úvazku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authorId="4" ref="E36">
      <text>
        <r>
          <rPr>
            <b/>
            <sz val="8"/>
            <color indexed="81"/>
            <rFont val="Tahoma"/>
            <family val="2"/>
          </rPr>
          <t>Uveďte zúčtovanou hrubou mzdu včetně dovolené (viz výše).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5" ref="L36">
      <text>
        <r>
          <rPr>
            <b/>
            <sz val="8"/>
            <color indexed="81"/>
            <rFont val="Tahoma"/>
            <family val="2"/>
            <charset val="238"/>
          </rPr>
          <t>Uveďte částku překračující částku rozpočtu z důvodu vyšší hodinové sazby za dovolenou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authorId="4" ref="L37">
      <text>
        <r>
          <rPr>
            <b/>
            <sz val="8"/>
            <color indexed="81"/>
            <rFont val="Tahoma"/>
            <family val="2"/>
          </rPr>
          <t xml:space="preserve">Uveďte částku náhrady mzdy za dovolenou, o kterou byl překročen rozpočet.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E44">
      <text>
        <r>
          <rPr>
            <b/>
            <sz val="8"/>
            <color indexed="81"/>
            <rFont val="Tahoma"/>
            <family val="2"/>
          </rPr>
          <t>Uveďte zúčtovanou  hrubou mzdu včetně odměn (viz výše).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5" ref="I44">
      <text>
        <r>
          <rPr>
            <b/>
            <sz val="8"/>
            <color indexed="81"/>
            <rFont val="Tahoma"/>
            <family val="2"/>
            <charset val="238"/>
          </rPr>
          <t>Uveďte odměnu odpovídající výši úvazku - hrubá sazba - se záporným znamenékem.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authorId="4" ref="E45">
      <text>
        <r>
          <rPr>
            <b/>
            <sz val="8"/>
            <color indexed="81"/>
            <rFont val="Tahoma"/>
            <family val="2"/>
          </rPr>
          <t xml:space="preserve">Uveďte odměnu odpovídající výši úvazku s kladným znaménkem. </t>
        </r>
      </text>
    </comment>
    <comment authorId="4" ref="F45">
      <text>
        <r>
          <rPr>
            <b/>
            <sz val="8"/>
            <color indexed="81"/>
            <rFont val="Tahoma"/>
            <family val="2"/>
          </rPr>
          <t xml:space="preserve">Uveďte hodnotu 1. Je to z důvodu správného výpočtu v polích se vzorci.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M45">
      <text>
        <r>
          <rPr>
            <b/>
            <sz val="8"/>
            <color indexed="81"/>
            <rFont val="Tahoma"/>
            <family val="2"/>
          </rPr>
          <t>Ve sloupci způsobilé osobní náklady se automaticky vypočítá celková výše odměny připadající na projekt včetně SZP.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4" ref="E52">
      <text>
        <r>
          <rPr>
            <b/>
            <sz val="8"/>
            <color indexed="81"/>
            <rFont val="Tahoma"/>
            <family val="2"/>
          </rPr>
          <t>Uveďte zúčtovanou hrubou mzdu včetně odměn (viz výše).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5" ref="L52">
      <text>
        <r>
          <rPr>
            <b/>
            <sz val="8"/>
            <color indexed="81"/>
            <rFont val="Tahoma"/>
            <family val="2"/>
            <charset val="238"/>
          </rPr>
          <t>Uvěďte odměnu - poměrná část částky připadající na odměny vč. SZP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authorId="4" ref="L53">
      <text>
        <r>
          <rPr>
            <b/>
            <sz val="8"/>
            <color indexed="81"/>
            <rFont val="Tahoma"/>
            <family val="2"/>
          </rPr>
          <t>Uveďte odměnu - poměrnou část připadající na odměny vč. SZP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authorId="5" ref="M53">
      <text>
        <r>
          <rPr>
            <b/>
            <sz val="8"/>
            <color indexed="81"/>
            <rFont val="Tahoma"/>
            <family val="2"/>
            <charset val="238"/>
          </rPr>
          <t>Zde je nutné přepsat vzorec a uvést částku uvedenou v "jiné v Kč (neodvádí se z nich odvody)</t>
        </r>
      </text>
    </comment>
    <comment authorId="3" ref="M62">
      <text>
        <r>
          <rPr>
            <b/>
            <sz val="8"/>
            <color indexed="81"/>
            <rFont val="Tahoma"/>
            <family val="2"/>
          </rPr>
          <t xml:space="preserve">V tomto poli vyjde součet všech způsobilých osobních  nákladů. Tato částka se uvádí na soupisku účetních dokladů.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<sst xmlns="http://schemas.openxmlformats.org/spreadsheetml/2006/main" count="87" uniqueCount="72">
  <si>
    <t>Pořadové číslo</t>
  </si>
  <si>
    <t>Jméno a příjmení zaměstnance</t>
  </si>
  <si>
    <t>Zúčtovaná hrubá mzda v daném měsíci v Kč</t>
  </si>
  <si>
    <t>Měsíční fond pracovní doby v hodinách</t>
  </si>
  <si>
    <t>Název projektu</t>
  </si>
  <si>
    <t>Registrační číslo projektu</t>
  </si>
  <si>
    <t>Měsíc</t>
  </si>
  <si>
    <t>Rok</t>
  </si>
  <si>
    <t>2) Je možné přidávat další řádky</t>
  </si>
  <si>
    <t>1) Uvádí se všichni členové realizačního týmu, včetně partnerů</t>
  </si>
  <si>
    <t>Datum</t>
  </si>
  <si>
    <t xml:space="preserve">Název příjemce finanční podpory </t>
  </si>
  <si>
    <t>Celkem</t>
  </si>
  <si>
    <t>Počet odpracov. hodin na projektu dle výkazu práce</t>
  </si>
  <si>
    <t>Pojistné na sociální a zdravotní pojištění
 v Kč</t>
  </si>
  <si>
    <t>Datum uskutečnění úhrady mzdy</t>
  </si>
  <si>
    <t xml:space="preserve">Číslo položky rozpočtu kapitoly 1. Osobní náklady </t>
  </si>
  <si>
    <t>Druh pracovně právního vztahu</t>
  </si>
  <si>
    <t>3) Jedná se o pomocný výpočet</t>
  </si>
  <si>
    <t>Způsobilé osobní náklady
 v Kč</t>
  </si>
  <si>
    <r>
      <t>ROZPIS MZDOVÝCH NÁKLADŮ REALIZAČNÍHO TÝMU PROJEKTU</t>
    </r>
    <r>
      <rPr>
        <b/>
        <vertAlign val="superscript"/>
        <sz val="14"/>
        <rFont val="Arial"/>
        <family val="2"/>
        <charset val="238"/>
      </rPr>
      <t>1 )2)</t>
    </r>
  </si>
  <si>
    <t>Hodinová mzda v Kč3)</t>
  </si>
  <si>
    <r>
      <t xml:space="preserve">                        Vyplňujte pouze bílé buňky               Příloha č. 5 MZ OP LZZ</t>
    </r>
    <r>
      <rPr>
        <b/>
        <sz val="12"/>
        <color indexed="48"/>
        <rFont val="Arial"/>
        <family val="2"/>
        <charset val="238"/>
      </rPr>
      <t xml:space="preserve"> </t>
    </r>
  </si>
  <si>
    <t>Příloha se vztahuje k monitorovací zprávě č.</t>
  </si>
  <si>
    <t>Jiné v Kč
(odvádí se z nich odvody)</t>
  </si>
  <si>
    <t>Jiné v Kč
 (neodvádí se z nich odvody)</t>
  </si>
  <si>
    <t>Podpis pracovníka odpovědného za účetní případy</t>
  </si>
  <si>
    <t>Vysvětlivky</t>
  </si>
  <si>
    <t>Mzdový výdaj
 v Kč</t>
  </si>
  <si>
    <t>01.01.01</t>
  </si>
  <si>
    <t>Karolína Světlá</t>
  </si>
  <si>
    <t>POJ</t>
  </si>
  <si>
    <t>Petr Konečný</t>
  </si>
  <si>
    <t>DPP</t>
  </si>
  <si>
    <t>01.03.01.</t>
  </si>
  <si>
    <t>12.12.2011</t>
  </si>
  <si>
    <t>Světluška</t>
  </si>
  <si>
    <t>Světluška s.r.o.</t>
  </si>
  <si>
    <t>CZ.1.04/X.X.XX/XX.XXXXX</t>
  </si>
  <si>
    <r>
      <rPr>
        <b/>
        <sz val="8"/>
        <color indexed="10"/>
        <rFont val="Arial CE"/>
        <charset val="238"/>
      </rPr>
      <t>Číslo položky rozpočtu</t>
    </r>
    <r>
      <rPr>
        <sz val="8"/>
        <color indexed="10"/>
        <rFont val="Arial CE"/>
        <charset val="238"/>
      </rPr>
      <t xml:space="preserve"> – musí odpovídat položce platného rozpočtu
</t>
    </r>
  </si>
  <si>
    <r>
      <rPr>
        <b/>
        <sz val="8"/>
        <color indexed="10"/>
        <rFont val="Arial CE"/>
        <charset val="238"/>
      </rPr>
      <t>Druh pracovněprávního vztahu</t>
    </r>
    <r>
      <rPr>
        <sz val="8"/>
        <color indexed="10"/>
        <rFont val="Arial CE"/>
        <charset val="238"/>
      </rPr>
      <t xml:space="preserve"> – rozlišeno dle toho, zda zaměstnavatel za zaměstnance hradí sociální a zdravotní pojištění (PS, DPČ x DPP)
</t>
    </r>
  </si>
  <si>
    <r>
      <rPr>
        <b/>
        <sz val="8"/>
        <color indexed="10"/>
        <rFont val="Arial CE"/>
        <charset val="238"/>
      </rPr>
      <t>Zúčtovaná hrubá mzda v daném měsíci</t>
    </r>
    <r>
      <rPr>
        <sz val="8"/>
        <color indexed="10"/>
        <rFont val="Arial CE"/>
        <charset val="238"/>
      </rPr>
      <t xml:space="preserve"> – dle výplatní pásky (tj. vč. odměn a příplatků, dovolené, nejsou zahrnuty nemocenské dávky), slouží pro výpočet odvodů
</t>
    </r>
  </si>
  <si>
    <r>
      <rPr>
        <b/>
        <sz val="8"/>
        <color indexed="10"/>
        <rFont val="Arial CE"/>
        <charset val="238"/>
      </rPr>
      <t xml:space="preserve">Měsíční fond pracovní doby v hodinách </t>
    </r>
    <r>
      <rPr>
        <sz val="8"/>
        <color indexed="10"/>
        <rFont val="Arial CE"/>
        <charset val="238"/>
      </rPr>
      <t xml:space="preserve">– časový fond u zaměstnavatele v daném měsíci celkem (vč. hodin mimo projekt) na dané smlouvě (údaj z výkazu práce "Celkem hodin")
</t>
    </r>
  </si>
  <si>
    <r>
      <rPr>
        <b/>
        <sz val="8"/>
        <color indexed="10"/>
        <rFont val="Arial CE"/>
        <charset val="238"/>
      </rPr>
      <t>Počet odpracovaných hodin na projektu dle výkazu práce</t>
    </r>
    <r>
      <rPr>
        <sz val="8"/>
        <color indexed="10"/>
        <rFont val="Arial CE"/>
        <charset val="238"/>
      </rPr>
      <t xml:space="preserve"> – údaj o počtu hodin připadajících na projekt (jedná se o údaj z výkazu práce „- z toho součet hodin souvisejících s projektem“)
</t>
    </r>
  </si>
  <si>
    <r>
      <rPr>
        <b/>
        <sz val="8"/>
        <color indexed="10"/>
        <rFont val="Arial CE"/>
        <charset val="238"/>
      </rPr>
      <t xml:space="preserve">Mzdový příspěvek </t>
    </r>
    <r>
      <rPr>
        <sz val="8"/>
        <color indexed="10"/>
        <rFont val="Arial CE"/>
        <charset val="238"/>
      </rPr>
      <t xml:space="preserve">– automatický výpočet zúčtované hrubé mzdy připadající na projekt (součinem průměrné hodinové mzdy v měsíci a počtu hodin připadajících na projekt)
</t>
    </r>
  </si>
  <si>
    <r>
      <rPr>
        <b/>
        <sz val="8"/>
        <color indexed="10"/>
        <rFont val="Arial CE"/>
        <charset val="238"/>
      </rPr>
      <t>Pojistné na sociální a zdravotní pojištění</t>
    </r>
    <r>
      <rPr>
        <sz val="8"/>
        <color indexed="10"/>
        <rFont val="Arial CE"/>
        <charset val="238"/>
      </rPr>
      <t xml:space="preserve"> – automatický výpočet pojistného hrazeného zaměstnavatelem (PS, DPČ) 
</t>
    </r>
  </si>
  <si>
    <r>
      <rPr>
        <b/>
        <sz val="8"/>
        <color indexed="10"/>
        <rFont val="Arial CE"/>
        <charset val="238"/>
      </rPr>
      <t xml:space="preserve">Jiné </t>
    </r>
    <r>
      <rPr>
        <sz val="8"/>
        <color indexed="10"/>
        <rFont val="Arial CE"/>
        <charset val="238"/>
      </rPr>
      <t xml:space="preserve">- výdaje, které nejsou zahrnuty v zúčtované hrubé mzdě (poměrná část nemocenských dávek vyplácených zaměstnavatelem, slevy na pojistném s minusem a další)
</t>
    </r>
  </si>
  <si>
    <r>
      <rPr>
        <b/>
        <sz val="8"/>
        <color indexed="10"/>
        <rFont val="Arial CE"/>
        <charset val="238"/>
      </rPr>
      <t>Způsobilé osobní náklady</t>
    </r>
    <r>
      <rPr>
        <sz val="8"/>
        <color indexed="10"/>
        <rFont val="Arial CE"/>
        <charset val="238"/>
      </rPr>
      <t xml:space="preserve"> – automatický výpočet „superhrubé“ mzdy připadající na projekt (tj. vč. odvodů na soc. a zdr. poj. hrazené zaměstnavatelem)
</t>
    </r>
  </si>
  <si>
    <t>Nárokování nemocenské</t>
  </si>
  <si>
    <t xml:space="preserve">Mzdy bez pracovní neschopnosti a odměn </t>
  </si>
  <si>
    <t>01.01.01.</t>
  </si>
  <si>
    <t>01.04.</t>
  </si>
  <si>
    <t>donárokování dovolené paní Světlé</t>
  </si>
  <si>
    <t xml:space="preserve">Donárokování dovolené - v rozpočtu max. částka 20 000Kč </t>
  </si>
  <si>
    <t>odměny</t>
  </si>
  <si>
    <t>Nárokování odměn 1. způsob</t>
  </si>
  <si>
    <t>Nárokování odměn 2. způsob</t>
  </si>
  <si>
    <t xml:space="preserve">Nárokování DPP nad 10 000 Kč. </t>
  </si>
  <si>
    <t>01.03.02</t>
  </si>
  <si>
    <t>Jan Dobrý</t>
  </si>
  <si>
    <t>01.04</t>
  </si>
  <si>
    <t>SZP za 01.03.02</t>
  </si>
  <si>
    <t>01.01.02</t>
  </si>
  <si>
    <t>Petr Novák</t>
  </si>
  <si>
    <t>Karel Strnad</t>
  </si>
  <si>
    <t>DPČ bez POJ</t>
  </si>
  <si>
    <t>01.02.01</t>
  </si>
  <si>
    <t>Magda Nekonečná</t>
  </si>
  <si>
    <t>2</t>
  </si>
  <si>
    <t xml:space="preserve"> </t>
  </si>
  <si>
    <t>7</t>
  </si>
  <si>
    <t>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</si>
</sst>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26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color indexed="81"/>
      <name val="Tahoma"/>
      <family val="2"/>
    </font>
    <font>
      <b/>
      <sz val="9"/>
      <color indexed="10"/>
      <name val="Arial CE"/>
      <family val="2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</font>
    <font>
      <sz val="8"/>
      <color indexed="10"/>
      <name val="Arial CE"/>
      <charset val="238"/>
    </font>
    <font>
      <b/>
      <sz val="8"/>
      <color indexed="10"/>
      <name val="Arial CE"/>
      <charset val="238"/>
    </font>
    <font>
      <sz val="10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i/>
      <sz val="8"/>
      <color indexed="81"/>
      <name val="Tahoma"/>
      <family val="2"/>
      <charset val="238"/>
    </font>
    <font>
      <i/>
      <sz val="10"/>
      <name val="Arial"/>
      <family val="2"/>
      <charset val="238"/>
    </font>
    <font>
      <sz val="8"/>
      <color indexed="81"/>
      <name val="Tahoma"/>
      <charset val="238"/>
    </font>
    <font>
      <sz val="10"/>
      <color rgb="FFFF0000"/>
      <name val="Arial CE"/>
      <charset val="238"/>
    </font>
    <font>
      <b/>
      <u/>
      <sz val="10"/>
      <color rgb="FFFF0000"/>
      <name val="Arial CE"/>
      <charset val="238"/>
    </font>
    <font>
      <sz val="8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C00000"/>
      </bottom>
      <diagonal/>
    </border>
  </borders>
  <cellStyleXfs count="1">
    <xf borderId="0" fillId="0" fontId="0" numFmtId="0"/>
  </cellStyleXfs>
  <cellXfs count="210">
    <xf borderId="0" fillId="0" fontId="0" numFmtId="0" xfId="0"/>
    <xf applyAlignment="1" applyBorder="1" applyFont="1" applyNumberFormat="1" borderId="1" fillId="0" fontId="5" numFmtId="49" xfId="0">
      <alignment horizontal="right"/>
    </xf>
    <xf applyAlignment="1" applyBorder="1" applyFill="1" applyFont="1" applyNumberFormat="1" applyProtection="1" borderId="2" fillId="0" fontId="11" numFmtId="49" xfId="0">
      <alignment horizontal="center"/>
      <protection locked="0"/>
    </xf>
    <xf applyAlignment="1" applyBorder="1" applyFill="1" applyFont="1" applyNumberFormat="1" applyProtection="1" borderId="1" fillId="0" fontId="11" numFmtId="49" xfId="0">
      <alignment horizontal="left" wrapText="1"/>
      <protection locked="0"/>
    </xf>
    <xf applyAlignment="1" applyBorder="1" applyFill="1" applyFont="1" applyNumberFormat="1" applyProtection="1" borderId="1" fillId="0" fontId="11" numFmtId="49" xfId="0">
      <alignment horizontal="center"/>
      <protection locked="0"/>
    </xf>
    <xf applyAlignment="1" applyBorder="1" applyFill="1" applyFont="1" applyNumberFormat="1" applyProtection="1" borderId="1" fillId="0" fontId="11" numFmtId="3" xfId="0">
      <alignment horizontal="right"/>
      <protection locked="0"/>
    </xf>
    <xf applyAlignment="1" applyBorder="1" applyFill="1" applyFont="1" applyNumberFormat="1" applyProtection="1" borderId="1" fillId="0" fontId="11" numFmtId="164" xfId="0">
      <alignment horizontal="right"/>
      <protection locked="0"/>
    </xf>
    <xf applyAlignment="1" applyBorder="1" applyFill="1" applyFont="1" applyNumberFormat="1" borderId="3" fillId="2" fontId="12" numFmtId="0" xfId="0">
      <alignment horizontal="center" textRotation="180" vertical="center" wrapText="1"/>
    </xf>
    <xf applyAlignment="1" applyBorder="1" applyFill="1" applyFont="1" applyNumberFormat="1" borderId="4" fillId="2" fontId="12" numFmtId="0" xfId="0">
      <alignment horizontal="center" vertical="center" wrapText="1"/>
    </xf>
    <xf applyAlignment="1" applyBorder="1" applyFill="1" applyFont="1" applyNumberFormat="1" applyProtection="1" borderId="1" fillId="2" fontId="11" numFmtId="3" xfId="0">
      <alignment horizontal="right"/>
    </xf>
    <xf applyAlignment="1" applyBorder="1" applyFill="1" applyFont="1" applyNumberFormat="1" borderId="1" fillId="2" fontId="11" numFmtId="3" xfId="0">
      <alignment horizontal="right"/>
    </xf>
    <xf applyAlignment="1" applyBorder="1" applyFill="1" applyFont="1" applyNumberFormat="1" borderId="5" fillId="2" fontId="11" numFmtId="3" xfId="0">
      <alignment horizontal="right"/>
    </xf>
    <xf applyAlignment="1" applyBorder="1" applyFill="1" applyFont="1" applyNumberFormat="1" applyProtection="1" borderId="6" fillId="0" fontId="11" numFmtId="3" xfId="0">
      <alignment horizontal="right"/>
      <protection locked="0"/>
    </xf>
    <xf applyAlignment="1" applyBorder="1" applyFill="1" applyFont="1" applyNumberFormat="1" applyProtection="1" borderId="5" fillId="0" fontId="11" numFmtId="164" xfId="0">
      <alignment horizontal="right"/>
      <protection locked="0"/>
    </xf>
    <xf applyAlignment="1" applyBorder="1" applyFill="1" applyFont="1" applyNumberFormat="1" borderId="7" fillId="2" fontId="11" numFmtId="165" xfId="0">
      <alignment horizontal="right"/>
    </xf>
    <xf applyAlignment="1" applyBorder="1" applyFill="1" applyFont="1" applyNumberFormat="1" borderId="8" fillId="3" fontId="1" numFmtId="4" xfId="0">
      <alignment horizontal="right" vertical="center" wrapText="1"/>
    </xf>
    <xf applyAlignment="1" applyBorder="1" applyFill="1" applyFont="1" borderId="4" fillId="2" fontId="12" numFmtId="0" xfId="0">
      <alignment horizontal="center" vertical="center" wrapText="1"/>
    </xf>
    <xf applyAlignment="1" applyBorder="1" applyFill="1" applyFont="1" applyNumberFormat="1" borderId="9" fillId="4" fontId="12" numFmtId="0" xfId="0">
      <alignment horizontal="center" vertical="center" wrapText="1"/>
    </xf>
    <xf applyAlignment="1" applyBorder="1" applyFill="1" applyFont="1" applyNumberFormat="1" borderId="10" fillId="4" fontId="12" numFmtId="0" xfId="0">
      <alignment horizontal="center" vertical="center" wrapText="1"/>
    </xf>
    <xf applyAlignment="1" applyBorder="1" applyFill="1" applyFont="1" applyNumberFormat="1" borderId="8" fillId="4" fontId="12" numFmtId="0" xfId="0">
      <alignment horizontal="center" vertical="center" wrapText="1"/>
    </xf>
    <xf applyAlignment="1" applyBorder="1" applyFill="1" applyFont="1" borderId="9" fillId="4" fontId="12" numFmtId="0" xfId="0">
      <alignment horizontal="center" vertical="center" wrapText="1"/>
    </xf>
    <xf applyAlignment="1" borderId="0" fillId="0" fontId="0" numFmtId="0" xfId="0">
      <alignment vertical="center"/>
    </xf>
    <xf applyAlignment="1" applyBorder="1" applyFill="1" applyFont="1" borderId="8" fillId="2" fontId="10" numFmtId="0" xfId="0">
      <alignment horizontal="left" vertical="center"/>
    </xf>
    <xf applyAlignment="1" applyBorder="1" applyFill="1" applyFont="1" borderId="11" fillId="2" fontId="10" numFmtId="0" xfId="0">
      <alignment horizontal="left" vertical="center"/>
    </xf>
    <xf applyAlignment="1" applyBorder="1" applyFill="1" applyFont="1" borderId="9" fillId="2" fontId="10" numFmtId="0" xfId="0">
      <alignment horizontal="left" vertical="center"/>
    </xf>
    <xf applyAlignment="1" applyBorder="1" applyFill="1" applyFont="1" applyNumberFormat="1" applyProtection="1" borderId="5" fillId="0" fontId="11" numFmtId="49" xfId="0">
      <alignment horizontal="center" vertical="center"/>
      <protection locked="0"/>
    </xf>
    <xf applyAlignment="1" applyBorder="1" applyFill="1" applyFont="1" applyNumberFormat="1" applyProtection="1" borderId="12" fillId="0" fontId="11" numFmtId="49" xfId="0">
      <alignment horizontal="center" vertical="center"/>
      <protection locked="0"/>
    </xf>
    <xf applyAlignment="1" applyBorder="1" applyFill="1" applyFont="1" applyNumberFormat="1" applyProtection="1" borderId="13" fillId="0" fontId="11" numFmtId="49" xfId="0">
      <alignment horizontal="left" vertical="center" wrapText="1"/>
      <protection locked="0"/>
    </xf>
    <xf applyAlignment="1" applyBorder="1" applyFill="1" applyFont="1" applyNumberFormat="1" applyProtection="1" borderId="5" fillId="5" fontId="11" numFmtId="164" xfId="0">
      <alignment horizontal="right" vertical="center"/>
      <protection locked="0"/>
    </xf>
    <xf applyAlignment="1" applyBorder="1" applyFill="1" applyFont="1" applyNumberFormat="1" applyProtection="1" borderId="7" fillId="2" fontId="11" numFmtId="3" xfId="0">
      <alignment horizontal="right" vertical="center"/>
    </xf>
    <xf applyAlignment="1" applyBorder="1" applyFill="1" applyFont="1" applyNumberFormat="1" applyProtection="1" borderId="13" fillId="5" fontId="11" numFmtId="164" xfId="0">
      <alignment horizontal="right" vertical="center"/>
      <protection locked="0"/>
    </xf>
    <xf applyAlignment="1" applyBorder="1" applyFill="1" applyFont="1" applyNumberFormat="1" borderId="13" fillId="2" fontId="11" numFmtId="3" xfId="0">
      <alignment horizontal="right" vertical="center"/>
    </xf>
    <xf applyAlignment="1" applyBorder="1" applyFill="1" applyFont="1" applyNumberFormat="1" borderId="12" fillId="2" fontId="11" numFmtId="3" xfId="0">
      <alignment horizontal="right" vertical="center"/>
    </xf>
    <xf applyAlignment="1" applyBorder="1" applyFill="1" applyFont="1" applyNumberFormat="1" applyProtection="1" borderId="13" fillId="0" fontId="11" numFmtId="3" xfId="0">
      <alignment horizontal="right" vertical="center"/>
      <protection locked="0"/>
    </xf>
    <xf applyAlignment="1" applyBorder="1" applyFill="1" applyFont="1" applyNumberFormat="1" borderId="12" fillId="2" fontId="11" numFmtId="165" xfId="0">
      <alignment horizontal="right" vertical="center"/>
    </xf>
    <xf applyAlignment="1" applyNumberFormat="1" borderId="0" fillId="0" fontId="0" numFmtId="2" xfId="0">
      <alignment vertical="center"/>
    </xf>
    <xf applyAlignment="1" applyBorder="1" applyFill="1" applyFont="1" applyNumberFormat="1" applyProtection="1" borderId="2" fillId="0" fontId="11" numFmtId="49" xfId="0">
      <alignment horizontal="center" vertical="center"/>
      <protection locked="0"/>
    </xf>
    <xf applyAlignment="1" applyBorder="1" applyFill="1" applyFont="1" applyNumberFormat="1" applyProtection="1" borderId="1" fillId="0" fontId="11" numFmtId="49" xfId="0">
      <alignment horizontal="center" vertical="center"/>
      <protection locked="0"/>
    </xf>
    <xf applyAlignment="1" applyBorder="1" applyFill="1" applyFont="1" applyNumberFormat="1" applyProtection="1" borderId="14" fillId="0" fontId="11" numFmtId="49" xfId="0">
      <alignment horizontal="left" vertical="center" wrapText="1"/>
      <protection locked="0"/>
    </xf>
    <xf applyAlignment="1" applyBorder="1" applyFill="1" applyFont="1" applyNumberFormat="1" applyProtection="1" borderId="5" fillId="0" fontId="11" numFmtId="164" xfId="0">
      <alignment horizontal="right" vertical="center"/>
      <protection locked="0"/>
    </xf>
    <xf applyAlignment="1" applyBorder="1" applyFill="1" applyFont="1" applyNumberFormat="1" applyProtection="1" borderId="1" fillId="2" fontId="11" numFmtId="3" xfId="0">
      <alignment horizontal="right" vertical="center"/>
    </xf>
    <xf applyAlignment="1" applyBorder="1" applyFill="1" applyFont="1" applyNumberFormat="1" applyProtection="1" borderId="37" fillId="0" fontId="11" numFmtId="164" xfId="0">
      <alignment horizontal="right" vertical="center"/>
      <protection locked="0"/>
    </xf>
    <xf applyAlignment="1" applyBorder="1" applyFill="1" applyFont="1" applyNumberFormat="1" applyProtection="1" borderId="7" fillId="0" fontId="11" numFmtId="164" xfId="0">
      <alignment horizontal="right" vertical="center"/>
      <protection locked="0"/>
    </xf>
    <xf applyAlignment="1" applyBorder="1" applyFill="1" applyFont="1" applyNumberFormat="1" borderId="1" fillId="2" fontId="11" numFmtId="3" xfId="0">
      <alignment horizontal="right" vertical="center"/>
    </xf>
    <xf applyAlignment="1" applyBorder="1" applyFill="1" applyFont="1" applyNumberFormat="1" borderId="7" fillId="2" fontId="11" numFmtId="165" xfId="0">
      <alignment horizontal="right" vertical="center"/>
    </xf>
    <xf applyAlignment="1" applyBorder="1" applyFill="1" applyFont="1" applyNumberFormat="1" applyProtection="1" borderId="15" fillId="0" fontId="11" numFmtId="49" xfId="0">
      <alignment horizontal="center" vertical="center"/>
      <protection locked="0"/>
    </xf>
    <xf applyAlignment="1" applyBorder="1" applyFill="1" applyFont="1" applyNumberFormat="1" applyProtection="1" borderId="16" fillId="0" fontId="11" numFmtId="49" xfId="0">
      <alignment horizontal="center" vertical="center"/>
      <protection locked="0"/>
    </xf>
    <xf applyAlignment="1" applyBorder="1" applyFill="1" applyFont="1" applyNumberFormat="1" applyProtection="1" borderId="17" fillId="0" fontId="11" numFmtId="49" xfId="0">
      <alignment horizontal="left" vertical="center" wrapText="1"/>
      <protection locked="0"/>
    </xf>
    <xf applyAlignment="1" applyBorder="1" applyFill="1" applyFont="1" applyNumberFormat="1" applyProtection="1" borderId="18" fillId="0" fontId="11" numFmtId="49" xfId="0">
      <alignment horizontal="center" vertical="center"/>
      <protection locked="0"/>
    </xf>
    <xf applyAlignment="1" applyBorder="1" applyFill="1" applyFont="1" applyNumberFormat="1" applyProtection="1" borderId="18" fillId="2" fontId="11" numFmtId="3" xfId="0">
      <alignment horizontal="right" vertical="center"/>
    </xf>
    <xf applyAlignment="1" applyBorder="1" applyFill="1" applyFont="1" applyNumberFormat="1" applyProtection="1" borderId="17" fillId="0" fontId="11" numFmtId="164" xfId="0">
      <alignment horizontal="right" vertical="center"/>
      <protection locked="0"/>
    </xf>
    <xf applyAlignment="1" applyBorder="1" applyFill="1" applyFont="1" applyNumberFormat="1" borderId="18" fillId="2" fontId="11" numFmtId="3" xfId="0">
      <alignment horizontal="right" vertical="center"/>
    </xf>
    <xf applyAlignment="1" applyBorder="1" applyFont="1" applyNumberFormat="1" borderId="19" fillId="0" fontId="5" numFmtId="49" xfId="0">
      <alignment horizontal="right" vertical="center"/>
    </xf>
    <xf applyAlignment="1" applyBorder="1" applyFill="1" applyFont="1" applyNumberFormat="1" applyProtection="1" borderId="1" fillId="0" fontId="11" numFmtId="164" xfId="0">
      <alignment horizontal="right" vertical="center"/>
      <protection locked="0"/>
    </xf>
    <xf applyAlignment="1" applyBorder="1" applyFill="1" applyFont="1" applyNumberFormat="1" borderId="14" fillId="2" fontId="11" numFmtId="3" xfId="0">
      <alignment horizontal="right" vertical="center"/>
    </xf>
    <xf applyAlignment="1" applyBorder="1" applyFill="1" applyFont="1" applyNumberFormat="1" borderId="1" fillId="2" fontId="11" numFmtId="165" xfId="0">
      <alignment horizontal="right" vertical="center"/>
    </xf>
    <xf applyAlignment="1" applyBorder="1" applyFont="1" applyNumberFormat="1" borderId="20" fillId="0" fontId="5" numFmtId="49" xfId="0">
      <alignment horizontal="right" vertical="center"/>
    </xf>
    <xf applyAlignment="1" applyBorder="1" applyFill="1" applyFont="1" applyNumberFormat="1" applyProtection="1" borderId="21" fillId="0" fontId="11" numFmtId="3" xfId="0">
      <alignment horizontal="right" vertical="center"/>
      <protection locked="0"/>
    </xf>
    <xf applyAlignment="1" applyBorder="1" applyFill="1" applyFont="1" applyNumberFormat="1" applyProtection="1" borderId="22" fillId="0" fontId="11" numFmtId="164" xfId="0">
      <alignment horizontal="right" vertical="center"/>
      <protection locked="0"/>
    </xf>
    <xf applyAlignment="1" applyBorder="1" applyFill="1" applyFont="1" applyNumberFormat="1" applyProtection="1" borderId="14" fillId="0" fontId="11" numFmtId="164" xfId="0">
      <alignment horizontal="right" vertical="center"/>
      <protection locked="0"/>
    </xf>
    <xf applyAlignment="1" applyBorder="1" applyFill="1" applyFont="1" applyNumberFormat="1" applyProtection="1" borderId="14" fillId="0" fontId="11" numFmtId="3" xfId="0">
      <alignment horizontal="right" vertical="center"/>
      <protection locked="0"/>
    </xf>
    <xf applyAlignment="1" applyBorder="1" applyFill="1" applyFont="1" applyNumberFormat="1" applyProtection="1" borderId="23" fillId="0" fontId="11" numFmtId="3" xfId="0">
      <alignment horizontal="right" vertical="center"/>
      <protection locked="0"/>
    </xf>
    <xf applyAlignment="1" applyBorder="1" applyFill="1" applyFont="1" applyNumberFormat="1" applyProtection="1" borderId="24" fillId="0" fontId="11" numFmtId="164" xfId="0">
      <alignment horizontal="right" vertical="center"/>
      <protection locked="0"/>
    </xf>
    <xf applyAlignment="1" applyBorder="1" applyFill="1" applyFont="1" applyNumberFormat="1" applyProtection="1" borderId="18" fillId="0" fontId="11" numFmtId="164" xfId="0">
      <alignment horizontal="right" vertical="center"/>
      <protection locked="0"/>
    </xf>
    <xf applyAlignment="1" applyBorder="1" applyFill="1" applyFont="1" applyNumberFormat="1" borderId="17" fillId="2" fontId="11" numFmtId="3" xfId="0">
      <alignment horizontal="right" vertical="center"/>
    </xf>
    <xf applyAlignment="1" applyBorder="1" applyFill="1" applyFont="1" applyNumberFormat="1" applyProtection="1" borderId="17" fillId="0" fontId="11" numFmtId="3" xfId="0">
      <alignment horizontal="right" vertical="center"/>
      <protection locked="0"/>
    </xf>
    <xf applyAlignment="1" applyBorder="1" applyFill="1" applyFont="1" applyNumberFormat="1" borderId="18" fillId="2" fontId="11" numFmtId="165" xfId="0">
      <alignment horizontal="right" vertical="center"/>
    </xf>
    <xf applyAlignment="1" applyBorder="1" applyFill="1" applyFont="1" applyNumberFormat="1" applyProtection="1" borderId="7" fillId="0" fontId="11" numFmtId="49" xfId="0">
      <alignment horizontal="left" vertical="center" wrapText="1"/>
      <protection locked="0"/>
    </xf>
    <xf applyAlignment="1" applyBorder="1" applyFill="1" applyFont="1" applyNumberFormat="1" applyProtection="1" borderId="7" fillId="0" fontId="11" numFmtId="49" xfId="0">
      <alignment horizontal="center" vertical="center"/>
      <protection locked="0"/>
    </xf>
    <xf applyAlignment="1" applyBorder="1" applyFill="1" applyFont="1" applyNumberFormat="1" borderId="7" fillId="2" fontId="11" numFmtId="3" xfId="0">
      <alignment horizontal="right" vertical="center"/>
    </xf>
    <xf applyAlignment="1" applyBorder="1" applyFont="1" applyNumberFormat="1" borderId="6" fillId="0" fontId="5" numFmtId="49" xfId="0">
      <alignment horizontal="right" vertical="center"/>
    </xf>
    <xf applyAlignment="1" applyBorder="1" applyFill="1" applyFont="1" applyNumberFormat="1" applyProtection="1" borderId="1" fillId="0" fontId="11" numFmtId="49" xfId="0">
      <alignment horizontal="left" vertical="center" wrapText="1"/>
      <protection locked="0"/>
    </xf>
    <xf applyAlignment="1" applyBorder="1" applyFill="1" applyFont="1" applyNumberFormat="1" applyProtection="1" borderId="1" fillId="0" fontId="11" numFmtId="3" xfId="0">
      <alignment horizontal="right" vertical="center"/>
      <protection locked="0"/>
    </xf>
    <xf applyAlignment="1" applyBorder="1" applyFill="1" applyFont="1" applyNumberFormat="1" applyProtection="1" borderId="2" fillId="0" fontId="11" numFmtId="164" xfId="0">
      <alignment horizontal="right" vertical="center"/>
      <protection locked="0"/>
    </xf>
    <xf applyAlignment="1" applyBorder="1" applyFill="1" applyFont="1" applyNumberFormat="1" applyProtection="1" borderId="13" fillId="0" fontId="11" numFmtId="164" xfId="0">
      <alignment horizontal="right" vertical="center"/>
      <protection locked="0"/>
    </xf>
    <xf applyAlignment="1" applyBorder="1" applyFill="1" applyFont="1" applyNumberFormat="1" applyProtection="1" borderId="25" fillId="0" fontId="11" numFmtId="49" xfId="0">
      <alignment horizontal="center" vertical="center"/>
      <protection locked="0"/>
    </xf>
    <xf applyAlignment="1" applyBorder="1" applyFill="1" applyFont="1" applyNumberFormat="1" applyProtection="1" borderId="16" fillId="0" fontId="11" numFmtId="49" xfId="0">
      <alignment horizontal="left" vertical="center" wrapText="1"/>
      <protection locked="0"/>
    </xf>
    <xf applyAlignment="1" applyBorder="1" applyFill="1" applyFont="1" applyNumberFormat="1" applyProtection="1" borderId="16" fillId="0" fontId="11" numFmtId="3" xfId="0">
      <alignment horizontal="right" vertical="center"/>
      <protection locked="0"/>
    </xf>
    <xf applyAlignment="1" applyBorder="1" applyFill="1" applyFont="1" applyNumberFormat="1" applyProtection="1" borderId="25" fillId="0" fontId="11" numFmtId="164" xfId="0">
      <alignment horizontal="right" vertical="center"/>
      <protection locked="0"/>
    </xf>
    <xf applyAlignment="1" applyBorder="1" applyFill="1" applyFont="1" applyNumberFormat="1" applyProtection="1" borderId="16" fillId="2" fontId="11" numFmtId="3" xfId="0">
      <alignment horizontal="right" vertical="center"/>
    </xf>
    <xf applyAlignment="1" applyBorder="1" applyFill="1" applyFont="1" applyNumberFormat="1" applyProtection="1" borderId="26" fillId="0" fontId="11" numFmtId="164" xfId="0">
      <alignment horizontal="right" vertical="center"/>
      <protection locked="0"/>
    </xf>
    <xf applyAlignment="1" applyBorder="1" applyFill="1" applyFont="1" applyNumberFormat="1" applyProtection="1" borderId="27" fillId="0" fontId="11" numFmtId="164" xfId="0">
      <alignment horizontal="right" vertical="center"/>
      <protection locked="0"/>
    </xf>
    <xf applyAlignment="1" applyBorder="1" applyFill="1" applyFont="1" applyNumberFormat="1" borderId="28" fillId="2" fontId="11" numFmtId="3" xfId="0">
      <alignment horizontal="right" vertical="center"/>
    </xf>
    <xf applyAlignment="1" applyBorder="1" applyFill="1" applyFont="1" applyNumberFormat="1" borderId="16" fillId="2" fontId="11" numFmtId="3" xfId="0">
      <alignment horizontal="right" vertical="center"/>
    </xf>
    <xf applyAlignment="1" applyBorder="1" applyFill="1" applyFont="1" applyNumberFormat="1" applyProtection="1" borderId="26" fillId="0" fontId="11" numFmtId="3" xfId="0">
      <alignment horizontal="right" vertical="center"/>
      <protection locked="0"/>
    </xf>
    <xf applyAlignment="1" applyBorder="1" applyFill="1" applyFont="1" applyNumberFormat="1" borderId="27" fillId="2" fontId="11" numFmtId="165" xfId="0">
      <alignment horizontal="right" vertical="center"/>
    </xf>
    <xf applyAlignment="1" applyBorder="1" applyFont="1" applyNumberFormat="1" borderId="29" fillId="0" fontId="5" numFmtId="49" xfId="0">
      <alignment horizontal="right" vertical="center"/>
    </xf>
    <xf applyAlignment="1" applyBorder="1" applyFill="1" applyNumberFormat="1" borderId="10" fillId="3" fontId="0" numFmtId="49" xfId="0">
      <alignment vertical="center"/>
    </xf>
    <xf applyAlignment="1" applyFont="1" borderId="0" fillId="0" fontId="10" numFmtId="0" xfId="0">
      <alignment vertical="center"/>
    </xf>
    <xf applyAlignment="1" applyFont="1" borderId="0" fillId="0" fontId="11" numFmtId="0" xfId="0">
      <alignment vertical="center"/>
    </xf>
    <xf applyAlignment="1" applyBorder="1" applyFill="1" applyFont="1" borderId="10" fillId="0" fontId="11" numFmtId="0" xfId="0">
      <alignment horizontal="left" vertical="center"/>
    </xf>
    <xf applyAlignment="1" applyFont="1" borderId="0" fillId="0" fontId="23" numFmtId="0" xfId="0">
      <alignment vertical="center"/>
    </xf>
    <xf applyAlignment="1" applyBorder="1" applyFill="1" applyFont="1" applyNumberFormat="1" applyProtection="1" borderId="11" fillId="6" fontId="10" numFmtId="49" xfId="0">
      <alignment vertical="center" wrapText="1"/>
      <protection locked="0"/>
    </xf>
    <xf applyAlignment="1" applyBorder="1" applyFill="1" applyFont="1" applyNumberFormat="1" applyProtection="1" borderId="10" fillId="6" fontId="10" numFmtId="49" xfId="0">
      <alignment vertical="center" wrapText="1"/>
      <protection locked="0"/>
    </xf>
    <xf applyAlignment="1" applyBorder="1" applyFill="1" applyFont="1" applyNumberFormat="1" applyProtection="1" borderId="11" fillId="6" fontId="11" numFmtId="164" xfId="0">
      <alignment horizontal="right" vertical="center"/>
      <protection locked="0"/>
    </xf>
    <xf applyAlignment="1" applyBorder="1" applyFill="1" applyFont="1" applyNumberFormat="1" applyProtection="1" borderId="10" fillId="6" fontId="11" numFmtId="164" xfId="0">
      <alignment horizontal="right" vertical="center"/>
      <protection locked="0"/>
    </xf>
    <xf applyAlignment="1" applyBorder="1" applyFill="1" applyFont="1" applyNumberFormat="1" borderId="11" fillId="6" fontId="11" numFmtId="3" xfId="0">
      <alignment horizontal="right" vertical="center"/>
    </xf>
    <xf applyAlignment="1" applyBorder="1" applyFill="1" applyFont="1" applyNumberFormat="1" borderId="10" fillId="6" fontId="11" numFmtId="3" xfId="0">
      <alignment horizontal="right" vertical="center"/>
    </xf>
    <xf applyAlignment="1" applyBorder="1" applyFill="1" applyFont="1" applyNumberFormat="1" applyProtection="1" borderId="11" fillId="6" fontId="11" numFmtId="3" xfId="0">
      <alignment horizontal="right" vertical="center"/>
      <protection locked="0"/>
    </xf>
    <xf applyAlignment="1" applyBorder="1" applyFill="1" applyFont="1" applyNumberFormat="1" borderId="10" fillId="6" fontId="11" numFmtId="165" xfId="0">
      <alignment horizontal="right" vertical="center"/>
    </xf>
    <xf applyAlignment="1" applyBorder="1" applyFill="1" applyFont="1" applyNumberFormat="1" borderId="9" fillId="6" fontId="5" numFmtId="49" xfId="0">
      <alignment horizontal="right" vertical="center"/>
    </xf>
    <xf applyAlignment="1" applyBorder="1" applyFill="1" applyFont="1" applyNumberFormat="1" applyProtection="1" borderId="2" fillId="6" fontId="11" numFmtId="49" xfId="0">
      <alignment horizontal="center" vertical="center"/>
      <protection locked="0"/>
    </xf>
    <xf applyAlignment="1" applyBorder="1" applyFill="1" applyFont="1" applyNumberFormat="1" applyProtection="1" borderId="1" fillId="6" fontId="11" numFmtId="49" xfId="0">
      <alignment horizontal="left" vertical="center" wrapText="1"/>
      <protection locked="0"/>
    </xf>
    <xf applyAlignment="1" applyBorder="1" applyFill="1" applyFont="1" applyNumberFormat="1" applyProtection="1" borderId="13" fillId="6" fontId="11" numFmtId="3" xfId="0">
      <alignment horizontal="right" vertical="center"/>
      <protection locked="0"/>
    </xf>
    <xf applyAlignment="1" applyBorder="1" applyFill="1" applyFont="1" applyNumberFormat="1" applyProtection="1" borderId="12" fillId="5" fontId="11" numFmtId="164" xfId="0">
      <alignment horizontal="right" vertical="center"/>
      <protection locked="0"/>
    </xf>
    <xf applyAlignment="1" applyBorder="1" applyFill="1" applyFont="1" applyNumberFormat="1" applyProtection="1" borderId="1" fillId="7" fontId="11" numFmtId="49" xfId="0">
      <alignment horizontal="center"/>
      <protection locked="0"/>
    </xf>
    <xf applyAlignment="1" applyBorder="1" applyFill="1" applyFont="1" applyNumberFormat="1" applyProtection="1" borderId="1" fillId="7" fontId="11" numFmtId="3" xfId="0">
      <alignment horizontal="right"/>
      <protection locked="0"/>
    </xf>
    <xf applyAlignment="1" applyBorder="1" applyFill="1" applyFont="1" applyNumberFormat="1" applyProtection="1" borderId="1" fillId="7" fontId="11" numFmtId="164" xfId="0">
      <alignment horizontal="right"/>
      <protection locked="0"/>
    </xf>
    <xf applyAlignment="1" applyBorder="1" applyFill="1" applyFont="1" applyNumberFormat="1" applyProtection="1" borderId="1" fillId="7" fontId="11" numFmtId="3" xfId="0">
      <alignment horizontal="right"/>
    </xf>
    <xf applyAlignment="1" applyBorder="1" applyFill="1" applyFont="1" applyNumberFormat="1" applyProtection="1" borderId="5" fillId="7" fontId="11" numFmtId="164" xfId="0">
      <alignment horizontal="right"/>
      <protection locked="0"/>
    </xf>
    <xf applyAlignment="1" applyBorder="1" applyFill="1" applyFont="1" applyNumberFormat="1" borderId="5" fillId="7" fontId="11" numFmtId="3" xfId="0">
      <alignment horizontal="right"/>
    </xf>
    <xf applyAlignment="1" applyBorder="1" applyFill="1" applyFont="1" applyNumberFormat="1" borderId="1" fillId="7" fontId="11" numFmtId="3" xfId="0">
      <alignment horizontal="right"/>
    </xf>
    <xf applyAlignment="1" applyBorder="1" applyFill="1" applyFont="1" applyNumberFormat="1" applyProtection="1" borderId="6" fillId="7" fontId="11" numFmtId="3" xfId="0">
      <alignment horizontal="right"/>
      <protection locked="0"/>
    </xf>
    <xf applyAlignment="1" applyBorder="1" applyFill="1" applyFont="1" applyNumberFormat="1" borderId="7" fillId="7" fontId="11" numFmtId="165" xfId="0">
      <alignment horizontal="right"/>
    </xf>
    <xf applyAlignment="1" applyBorder="1" applyFill="1" applyFont="1" applyNumberFormat="1" borderId="1" fillId="7" fontId="5" numFmtId="49" xfId="0">
      <alignment horizontal="right"/>
    </xf>
    <xf applyAlignment="1" applyBorder="1" applyFill="1" applyFont="1" applyNumberFormat="1" applyProtection="1" borderId="1" fillId="5" fontId="11" numFmtId="164" xfId="0">
      <alignment horizontal="right"/>
      <protection locked="0"/>
    </xf>
    <xf applyAlignment="1" applyBorder="1" applyFill="1" applyFont="1" applyNumberFormat="1" applyProtection="1" borderId="7" fillId="0" fontId="19" numFmtId="49" xfId="0">
      <alignment vertical="center" wrapText="1"/>
      <protection locked="0"/>
    </xf>
    <xf applyAlignment="1" applyBorder="1" applyFill="1" applyFont="1" applyNumberFormat="1" applyProtection="1" borderId="1" fillId="0" fontId="19" numFmtId="49" xfId="0">
      <alignment vertical="center" wrapText="1"/>
      <protection locked="0"/>
    </xf>
    <xf applyAlignment="1" applyBorder="1" applyFill="1" applyFont="1" applyNumberFormat="1" applyProtection="1" borderId="1" fillId="0" fontId="19" numFmtId="49" xfId="0">
      <alignment vertical="center"/>
      <protection locked="0"/>
    </xf>
    <xf applyAlignment="1" applyBorder="1" applyFill="1" applyFont="1" applyNumberFormat="1" applyProtection="1" borderId="2" fillId="7" fontId="11" numFmtId="49" xfId="0">
      <alignment horizontal="center"/>
      <protection locked="0"/>
    </xf>
    <xf applyAlignment="1" applyBorder="1" applyFill="1" applyFont="1" applyNumberFormat="1" applyProtection="1" borderId="1" fillId="7" fontId="11" numFmtId="49" xfId="0">
      <alignment horizontal="left" wrapText="1"/>
      <protection locked="0"/>
    </xf>
    <xf applyAlignment="1" applyBorder="1" applyFill="1" applyFont="1" applyNumberFormat="1" applyProtection="1" borderId="7" fillId="6" fontId="11" numFmtId="3" xfId="0">
      <alignment horizontal="right" vertical="center"/>
      <protection locked="0"/>
    </xf>
    <xf applyAlignment="1" applyBorder="1" applyFill="1" applyFont="1" applyNumberFormat="1" applyProtection="1" borderId="30" fillId="0" fontId="11" numFmtId="164" xfId="0">
      <alignment horizontal="right" vertical="center"/>
      <protection locked="0"/>
    </xf>
    <xf applyAlignment="1" applyBorder="1" applyFill="1" applyFont="1" applyNumberFormat="1" applyProtection="1" borderId="16" fillId="0" fontId="11" numFmtId="164" xfId="0">
      <alignment horizontal="right" vertical="center"/>
      <protection locked="0"/>
    </xf>
    <xf applyAlignment="1" applyBorder="1" applyFill="1" applyFont="1" applyNumberFormat="1" borderId="16" fillId="2" fontId="11" numFmtId="165" xfId="0">
      <alignment horizontal="right" vertical="center"/>
    </xf>
    <xf applyAlignment="1" applyBorder="1" applyFill="1" applyFont="1" applyNumberFormat="1" borderId="9" fillId="8" fontId="12" numFmtId="0" xfId="0">
      <alignment horizontal="center" vertical="center" wrapText="1"/>
    </xf>
    <xf applyAlignment="1" applyBorder="1" applyFill="1" applyFont="1" borderId="9" fillId="8" fontId="12" numFmtId="0" xfId="0">
      <alignment horizontal="center" vertical="center" wrapText="1"/>
    </xf>
    <xf applyAlignment="1" applyBorder="1" applyFill="1" applyFont="1" applyNumberFormat="1" applyProtection="1" borderId="31" fillId="9" fontId="11" numFmtId="3" xfId="0">
      <alignment horizontal="right" vertical="center"/>
      <protection locked="0"/>
    </xf>
    <xf applyAlignment="1" applyBorder="1" applyFill="1" applyFont="1" applyNumberFormat="1" applyProtection="1" borderId="32" fillId="5" fontId="11" numFmtId="164" xfId="0">
      <alignment horizontal="right" vertical="center"/>
      <protection locked="0"/>
    </xf>
    <xf applyAlignment="1" applyBorder="1" applyFill="1" applyFont="1" applyNumberFormat="1" applyProtection="1" borderId="13" fillId="9" fontId="11" numFmtId="3" xfId="0">
      <alignment horizontal="right" vertical="center"/>
      <protection locked="0"/>
    </xf>
    <xf applyAlignment="1" applyBorder="1" applyFill="1" applyFont="1" applyNumberFormat="1" applyProtection="1" borderId="10" fillId="9" fontId="11" numFmtId="49" xfId="0">
      <alignment horizontal="center" vertical="center"/>
      <protection locked="0"/>
    </xf>
    <xf applyAlignment="1" applyBorder="1" applyFill="1" applyFont="1" applyNumberFormat="1" applyProtection="1" borderId="9" fillId="9" fontId="11" numFmtId="3" xfId="0">
      <alignment horizontal="right" vertical="center"/>
      <protection locked="0"/>
    </xf>
    <xf applyAlignment="1" applyBorder="1" applyFill="1" applyFont="1" applyNumberFormat="1" applyProtection="1" borderId="8" fillId="9" fontId="11" numFmtId="164" xfId="0">
      <alignment horizontal="right" vertical="center"/>
      <protection locked="0"/>
    </xf>
    <xf applyAlignment="1" applyBorder="1" applyFill="1" applyFont="1" applyNumberFormat="1" applyProtection="1" borderId="10" fillId="9" fontId="11" numFmtId="3" xfId="0">
      <alignment horizontal="right" vertical="center"/>
    </xf>
    <xf applyAlignment="1" applyBorder="1" applyFill="1" applyFont="1" applyNumberFormat="1" applyProtection="1" borderId="11" fillId="9" fontId="11" numFmtId="164" xfId="0">
      <alignment horizontal="right" vertical="center"/>
      <protection locked="0"/>
    </xf>
    <xf applyAlignment="1" applyBorder="1" applyFill="1" applyFont="1" applyNumberFormat="1" applyProtection="1" borderId="10" fillId="9" fontId="11" numFmtId="164" xfId="0">
      <alignment horizontal="right" vertical="center"/>
      <protection locked="0"/>
    </xf>
    <xf applyAlignment="1" applyBorder="1" applyFill="1" applyFont="1" applyNumberFormat="1" borderId="11" fillId="9" fontId="11" numFmtId="3" xfId="0">
      <alignment horizontal="right" vertical="center"/>
    </xf>
    <xf applyAlignment="1" applyBorder="1" applyFill="1" applyFont="1" applyNumberFormat="1" borderId="10" fillId="9" fontId="11" numFmtId="3" xfId="0">
      <alignment horizontal="right" vertical="center"/>
    </xf>
    <xf applyAlignment="1" applyBorder="1" applyFill="1" applyFont="1" applyNumberFormat="1" applyProtection="1" borderId="11" fillId="9" fontId="11" numFmtId="3" xfId="0">
      <alignment horizontal="right" vertical="center"/>
      <protection locked="0"/>
    </xf>
    <xf applyAlignment="1" applyBorder="1" applyFill="1" applyFont="1" applyNumberFormat="1" borderId="10" fillId="9" fontId="11" numFmtId="165" xfId="0">
      <alignment horizontal="right" vertical="center"/>
    </xf>
    <xf applyAlignment="1" applyBorder="1" applyFill="1" applyFont="1" applyNumberFormat="1" borderId="9" fillId="9" fontId="5" numFmtId="49" xfId="0">
      <alignment horizontal="right" vertical="center"/>
    </xf>
    <xf applyAlignment="1" applyBorder="1" applyFill="1" applyFont="1" applyNumberFormat="1" applyProtection="1" borderId="32" fillId="0" fontId="11" numFmtId="164" xfId="0">
      <alignment horizontal="right" vertical="center"/>
      <protection locked="0"/>
    </xf>
    <xf applyAlignment="1" applyBorder="1" applyFill="1" applyFont="1" applyNumberFormat="1" applyProtection="1" borderId="31" fillId="0" fontId="11" numFmtId="164" xfId="0">
      <alignment horizontal="right" vertical="center"/>
      <protection locked="0"/>
    </xf>
    <xf applyAlignment="1" applyBorder="1" applyFill="1" applyFont="1" applyNumberFormat="1" applyProtection="1" borderId="21" fillId="0" fontId="11" numFmtId="164" xfId="0">
      <alignment horizontal="right" vertical="center"/>
      <protection locked="0"/>
    </xf>
    <xf applyAlignment="1" applyBorder="1" applyFill="1" applyFont="1" applyNumberFormat="1" applyProtection="1" borderId="23" fillId="0" fontId="11" numFmtId="164" xfId="0">
      <alignment horizontal="right" vertical="center"/>
      <protection locked="0"/>
    </xf>
    <xf applyAlignment="1" applyBorder="1" applyFill="1" applyFont="1" applyNumberFormat="1" applyProtection="1" borderId="12" fillId="2" fontId="11" numFmtId="3" xfId="0">
      <alignment horizontal="right" vertical="center"/>
    </xf>
    <xf applyAlignment="1" applyBorder="1" applyFont="1" applyNumberFormat="1" borderId="31" fillId="0" fontId="5" numFmtId="49" xfId="0">
      <alignment horizontal="right" vertical="center"/>
    </xf>
    <xf applyAlignment="1" applyBorder="1" applyFont="1" applyNumberFormat="1" borderId="21" fillId="0" fontId="5" numFmtId="49" xfId="0">
      <alignment horizontal="right" vertical="center"/>
    </xf>
    <xf applyAlignment="1" applyBorder="1" applyFont="1" applyNumberFormat="1" borderId="23" fillId="0" fontId="5" numFmtId="49" xfId="0">
      <alignment horizontal="right" vertical="center"/>
    </xf>
    <xf applyAlignment="1" applyBorder="1" applyFill="1" applyFont="1" applyNumberFormat="1" applyProtection="1" borderId="22" fillId="0" fontId="11" numFmtId="49" xfId="0">
      <alignment horizontal="center" vertical="center"/>
      <protection locked="0"/>
    </xf>
    <xf applyAlignment="1" applyBorder="1" applyFill="1" applyFont="1" applyNumberFormat="1" applyProtection="1" borderId="32" fillId="0" fontId="11" numFmtId="49" xfId="0">
      <alignment horizontal="center" vertical="center"/>
      <protection locked="0"/>
    </xf>
    <xf applyAlignment="1" applyBorder="1" applyFill="1" applyFont="1" applyNumberFormat="1" applyProtection="1" borderId="24" fillId="0" fontId="11" numFmtId="49" xfId="0">
      <alignment horizontal="center" vertical="center"/>
      <protection locked="0"/>
    </xf>
    <xf applyAlignment="1" applyBorder="1" applyFill="1" applyFont="1" applyNumberFormat="1" applyProtection="1" borderId="12" fillId="0" fontId="11" numFmtId="49" xfId="0">
      <alignment horizontal="left" vertical="center" wrapText="1"/>
      <protection locked="0"/>
    </xf>
    <xf applyAlignment="1" applyBorder="1" applyFill="1" applyFont="1" applyNumberFormat="1" applyProtection="1" borderId="33" fillId="0" fontId="11" numFmtId="164" xfId="0">
      <alignment horizontal="right" vertical="center"/>
      <protection locked="0"/>
    </xf>
    <xf applyAlignment="1" applyBorder="1" applyFill="1" applyFont="1" applyNumberFormat="1" borderId="34" fillId="2" fontId="11" numFmtId="3" xfId="0">
      <alignment horizontal="right" vertical="center"/>
    </xf>
    <xf applyAlignment="1" applyBorder="1" applyFill="1" applyFont="1" applyNumberFormat="1" borderId="20" fillId="2" fontId="11" numFmtId="3" xfId="0">
      <alignment horizontal="right" vertical="center"/>
    </xf>
    <xf applyAlignment="1" applyBorder="1" applyFill="1" applyFont="1" applyNumberFormat="1" borderId="29" fillId="2" fontId="11" numFmtId="3" xfId="0">
      <alignment horizontal="right" vertical="center"/>
    </xf>
    <xf applyAlignment="1" applyBorder="1" applyFill="1" applyFont="1" applyNumberFormat="1" applyProtection="1" borderId="35" fillId="0" fontId="11" numFmtId="49" xfId="0">
      <alignment horizontal="center" vertical="center"/>
      <protection locked="0"/>
    </xf>
    <xf applyAlignment="1" applyBorder="1" applyFill="1" applyFont="1" applyNumberFormat="1" applyProtection="1" borderId="14" fillId="0" fontId="11" numFmtId="49" xfId="0">
      <alignment horizontal="center" vertical="center"/>
      <protection locked="0"/>
    </xf>
    <xf applyAlignment="1" applyBorder="1" applyFill="1" applyFont="1" applyNumberFormat="1" applyProtection="1" borderId="12" fillId="0" fontId="11" numFmtId="3" xfId="0">
      <alignment horizontal="right" vertical="center"/>
      <protection locked="0"/>
    </xf>
    <xf applyAlignment="1" applyBorder="1" applyFill="1" applyFont="1" applyNumberFormat="1" applyProtection="1" borderId="7" fillId="0" fontId="11" numFmtId="3" xfId="0">
      <alignment horizontal="right" vertical="center"/>
      <protection locked="0"/>
    </xf>
    <xf applyAlignment="1" applyBorder="1" applyFill="1" applyFont="1" applyNumberFormat="1" applyProtection="1" borderId="18" fillId="0" fontId="11" numFmtId="3" xfId="0">
      <alignment horizontal="right" vertical="center"/>
      <protection locked="0"/>
    </xf>
    <xf applyAlignment="1" applyBorder="1" applyFill="1" applyFont="1" applyNumberFormat="1" borderId="19" fillId="2" fontId="11" numFmtId="3" xfId="0">
      <alignment horizontal="right" vertical="center"/>
    </xf>
    <xf applyAlignment="1" applyBorder="1" applyFill="1" applyFont="1" applyNumberFormat="1" applyProtection="1" borderId="7" fillId="0" fontId="21" numFmtId="49" xfId="0">
      <alignment horizontal="center" vertical="center"/>
      <protection locked="0"/>
    </xf>
    <xf applyAlignment="1" applyBorder="1" applyFill="1" applyFont="1" applyNumberFormat="1" applyProtection="1" borderId="13" fillId="0" fontId="21" numFmtId="49" xfId="0">
      <alignment horizontal="left" vertical="center" wrapText="1"/>
      <protection locked="0"/>
    </xf>
    <xf applyAlignment="1" applyBorder="1" applyFill="1" applyFont="1" applyNumberFormat="1" borderId="10" fillId="2" fontId="12" numFmtId="0" xfId="0">
      <alignment horizontal="center" vertical="center" wrapText="1"/>
    </xf>
    <xf applyAlignment="1" applyFill="1" applyFont="1" borderId="0" fillId="0" fontId="24" numFmtId="0" xfId="0">
      <alignment horizontal="left" vertical="center"/>
    </xf>
    <xf applyAlignment="1" applyBorder="1" applyFill="1" applyFont="1" borderId="8" fillId="0" fontId="5" numFmtId="0" xfId="0">
      <alignment horizontal="center" vertical="center"/>
    </xf>
    <xf applyAlignment="1" applyBorder="1" borderId="11" fillId="0" fontId="0" numFmtId="0" xfId="0">
      <alignment horizontal="center" vertical="center"/>
    </xf>
    <xf applyAlignment="1" applyBorder="1" borderId="9" fillId="0" fontId="0" numFmtId="0" xfId="0">
      <alignment horizontal="center" vertical="center"/>
    </xf>
    <xf applyAlignment="1" applyBorder="1" applyFont="1" borderId="8" fillId="0" fontId="4" numFmtId="0" xfId="0">
      <alignment horizontal="center" vertical="center" wrapText="1"/>
    </xf>
    <xf applyAlignment="1" applyBorder="1" applyFont="1" borderId="11" fillId="0" fontId="4" numFmtId="0" xfId="0">
      <alignment horizontal="center" vertical="center" wrapText="1"/>
    </xf>
    <xf applyAlignment="1" applyBorder="1" applyFont="1" borderId="9" fillId="0" fontId="4" numFmtId="0" xfId="0">
      <alignment horizontal="center" vertical="center" wrapText="1"/>
    </xf>
    <xf applyAlignment="1" applyBorder="1" applyFill="1" applyFont="1" applyNumberFormat="1" applyProtection="1" borderId="8" fillId="8" fontId="10" numFmtId="49" xfId="0">
      <alignment horizontal="left" vertical="center"/>
      <protection locked="0"/>
    </xf>
    <xf applyAlignment="1" applyBorder="1" applyFill="1" applyFont="1" applyNumberFormat="1" applyProtection="1" borderId="11" fillId="8" fontId="10" numFmtId="49" xfId="0">
      <alignment horizontal="left" vertical="center"/>
      <protection locked="0"/>
    </xf>
    <xf applyAlignment="1" applyBorder="1" applyFill="1" applyFont="1" applyNumberFormat="1" applyProtection="1" borderId="8" fillId="9" fontId="10" numFmtId="49" xfId="0">
      <alignment horizontal="left" vertical="center"/>
      <protection locked="0"/>
    </xf>
    <xf applyAlignment="1" applyBorder="1" applyFill="1" applyFont="1" applyNumberFormat="1" applyProtection="1" borderId="11" fillId="9" fontId="10" numFmtId="49" xfId="0">
      <alignment horizontal="left" vertical="center"/>
      <protection locked="0"/>
    </xf>
    <xf applyAlignment="1" applyBorder="1" applyFill="1" applyFont="1" borderId="8" fillId="2" fontId="10" numFmtId="0" xfId="0">
      <alignment horizontal="left" vertical="center"/>
    </xf>
    <xf applyAlignment="1" applyBorder="1" applyFill="1" applyFont="1" borderId="11" fillId="2" fontId="10" numFmtId="0" xfId="0">
      <alignment horizontal="left" vertical="center"/>
    </xf>
    <xf applyAlignment="1" applyBorder="1" applyFill="1" applyFont="1" borderId="9" fillId="2" fontId="10" numFmtId="0" xfId="0">
      <alignment horizontal="left" vertical="center"/>
    </xf>
    <xf applyAlignment="1" applyBorder="1" applyFill="1" applyFont="1" applyNumberFormat="1" borderId="8" fillId="3" fontId="1" numFmtId="49" xfId="0">
      <alignment horizontal="left" vertical="center" wrapText="1"/>
    </xf>
    <xf applyAlignment="1" applyBorder="1" applyFill="1" applyFont="1" applyNumberFormat="1" borderId="11" fillId="3" fontId="1" numFmtId="49" xfId="0">
      <alignment horizontal="left" vertical="center" wrapText="1"/>
    </xf>
    <xf applyAlignment="1" applyBorder="1" applyFill="1" applyFont="1" applyNumberFormat="1" borderId="28" fillId="3" fontId="1" numFmtId="49" xfId="0">
      <alignment horizontal="left" vertical="center" wrapText="1"/>
    </xf>
    <xf applyAlignment="1" applyBorder="1" applyFill="1" applyFont="1" applyNumberFormat="1" borderId="9" fillId="3" fontId="1" numFmtId="49" xfId="0">
      <alignment horizontal="left" vertical="center" wrapText="1"/>
    </xf>
    <xf applyAlignment="1" applyBorder="1" applyFill="1" applyFont="1" applyNumberFormat="1" applyProtection="1" borderId="8" fillId="4" fontId="10" numFmtId="49" xfId="0">
      <alignment horizontal="left" vertical="center"/>
      <protection locked="0"/>
    </xf>
    <xf applyAlignment="1" applyBorder="1" applyFill="1" applyFont="1" applyNumberFormat="1" applyProtection="1" borderId="36" fillId="4" fontId="10" numFmtId="49" xfId="0">
      <alignment horizontal="left" vertical="center"/>
      <protection locked="0"/>
    </xf>
    <xf applyAlignment="1" applyBorder="1" applyFill="1" applyFont="1" applyNumberFormat="1" applyProtection="1" borderId="9" fillId="4" fontId="10" numFmtId="49" xfId="0">
      <alignment horizontal="left" vertical="center"/>
      <protection locked="0"/>
    </xf>
    <xf applyAlignment="1" applyBorder="1" applyFill="1" applyFont="1" applyNumberFormat="1" applyProtection="1" borderId="11" fillId="4" fontId="10" numFmtId="49" xfId="0">
      <alignment horizontal="left" vertical="center"/>
      <protection locked="0"/>
    </xf>
    <xf applyAlignment="1" applyBorder="1" applyFill="1" applyFont="1" applyNumberFormat="1" applyProtection="1" borderId="9" fillId="8" fontId="10" numFmtId="49" xfId="0">
      <alignment horizontal="left" vertical="center"/>
      <protection locked="0"/>
    </xf>
    <xf applyAlignment="1" applyBorder="1" applyFill="1" applyFont="1" applyNumberFormat="1" applyProtection="1" borderId="8" fillId="6" fontId="10" numFmtId="49" xfId="0">
      <alignment horizontal="left" vertical="center" wrapText="1"/>
      <protection locked="0"/>
    </xf>
    <xf applyAlignment="1" applyBorder="1" applyFill="1" applyFont="1" applyNumberFormat="1" applyProtection="1" borderId="11" fillId="6" fontId="10" numFmtId="49" xfId="0">
      <alignment horizontal="left" vertical="center" wrapText="1"/>
      <protection locked="0"/>
    </xf>
    <xf applyAlignment="1" applyBorder="1" applyFill="1" applyFont="1" applyNumberFormat="1" applyProtection="1" borderId="2" fillId="7" fontId="10" numFmtId="49" xfId="0">
      <alignment horizontal="left" vertical="center" wrapText="1"/>
      <protection locked="0"/>
    </xf>
    <xf applyAlignment="1" applyBorder="1" applyFill="1" applyFont="1" applyNumberFormat="1" applyProtection="1" borderId="14" fillId="7" fontId="10" numFmtId="49" xfId="0">
      <alignment horizontal="left" vertical="center" wrapText="1"/>
      <protection locked="0"/>
    </xf>
    <xf applyAlignment="1" applyBorder="1" applyFill="1" applyFont="1" applyNumberFormat="1" applyProtection="1" borderId="20" fillId="7" fontId="10" numFmtId="49" xfId="0">
      <alignment horizontal="left" vertical="center" wrapText="1"/>
      <protection locked="0"/>
    </xf>
    <xf applyAlignment="1" applyBorder="1" applyFont="1" borderId="28" fillId="0" fontId="6" numFmtId="0" xfId="0">
      <alignment horizontal="right" vertical="center"/>
    </xf>
    <xf applyAlignment="1" applyBorder="1" applyFont="1" borderId="28" fillId="0" fontId="9" numFmtId="0" xfId="0">
      <alignment horizontal="right" vertical="center"/>
    </xf>
    <xf applyAlignment="1" applyBorder="1" applyFill="1" applyFont="1" applyNumberFormat="1" applyProtection="1" borderId="8" fillId="0" fontId="10" numFmtId="49" xfId="0">
      <alignment horizontal="left" vertical="center" wrapText="1"/>
      <protection locked="0"/>
    </xf>
    <xf applyAlignment="1" applyBorder="1" applyFill="1" applyFont="1" applyNumberFormat="1" applyProtection="1" borderId="11" fillId="0" fontId="10" numFmtId="49" xfId="0">
      <alignment horizontal="left" vertical="center" wrapText="1"/>
      <protection locked="0"/>
    </xf>
    <xf applyAlignment="1" applyBorder="1" applyFill="1" applyFont="1" applyNumberFormat="1" applyProtection="1" borderId="9" fillId="0" fontId="10" numFmtId="49" xfId="0">
      <alignment horizontal="left" vertical="center" wrapText="1"/>
      <protection locked="0"/>
    </xf>
    <xf applyAlignment="1" applyBorder="1" applyFont="1" borderId="8" fillId="0" fontId="7" numFmtId="0" xfId="0">
      <alignment horizontal="center" vertical="center"/>
    </xf>
    <xf applyAlignment="1" applyBorder="1" applyFont="1" borderId="11" fillId="0" fontId="7" numFmtId="0" xfId="0">
      <alignment horizontal="center" vertical="center"/>
    </xf>
    <xf applyAlignment="1" applyBorder="1" applyFont="1" borderId="9" fillId="0" fontId="7" numFmtId="0" xfId="0">
      <alignment horizontal="center" vertical="center"/>
    </xf>
    <xf applyAlignment="1" applyFill="1" applyFont="1" borderId="0" fillId="0" fontId="25" numFmtId="0" xfId="0">
      <alignment horizontal="left" vertical="center" wrapText="1"/>
    </xf>
    <xf applyAlignment="1" applyFill="1" applyFont="1" borderId="0" fillId="0" fontId="25" numFmtId="0" xfId="0">
      <alignment horizontal="left" vertical="center"/>
    </xf>
    <xf applyAlignment="1" applyBorder="1" applyFill="1" applyFont="1" applyNumberFormat="1" applyProtection="1" borderId="8" fillId="0" fontId="10" numFmtId="49" xfId="0">
      <alignment horizontal="left" vertical="center"/>
      <protection locked="0"/>
    </xf>
    <xf applyAlignment="1" applyBorder="1" applyFill="1" applyFont="1" applyNumberFormat="1" applyProtection="1" borderId="11" fillId="0" fontId="10" numFmtId="49" xfId="0">
      <alignment horizontal="left" vertical="center"/>
      <protection locked="0"/>
    </xf>
    <xf applyAlignment="1" applyBorder="1" applyFill="1" applyFont="1" applyNumberFormat="1" applyProtection="1" borderId="9" fillId="0" fontId="10" numFmtId="49" xfId="0">
      <alignment horizontal="left" vertical="center"/>
      <protection locked="0"/>
    </xf>
    <xf applyAlignment="1" applyBorder="1" borderId="11" fillId="0" fontId="0" numFmtId="0" xfId="0">
      <alignment horizontal="left" vertical="center"/>
    </xf>
    <xf applyAlignment="1" applyBorder="1" borderId="11" fillId="0" fontId="0" numFmtId="0" xfId="0">
      <alignment vertical="center"/>
    </xf>
    <xf applyAlignment="1" applyBorder="1" applyFill="1" applyFont="1" applyNumberFormat="1" applyProtection="1" borderId="6" fillId="0" fontId="11" numFmtId="14" xfId="0">
      <alignment horizontal="right" vertical="center"/>
      <protection locked="0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1</xdr:row>
      <xdr:rowOff>19050</xdr:rowOff>
    </xdr:from>
    <xdr:to>
      <xdr:col>6</xdr:col>
      <xdr:colOff>657225</xdr:colOff>
      <xdr:row>1</xdr:row>
      <xdr:rowOff>561975</xdr:rowOff>
    </xdr:to>
    <xdr:pic>
      <xdr:nvPicPr>
        <xdr:cNvPr id="1232" name="Picture 56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/>
        <a:srcRect/>
        <a:stretch>
          <a:fillRect/>
        </a:stretch>
      </xdr:blipFill>
      <xdr:spPr bwMode="auto">
        <a:xfrm>
          <a:off x="0" y="2009775"/>
          <a:ext cx="60293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590550</xdr:colOff>
      <xdr:row>44</xdr:row>
      <xdr:rowOff>133350</xdr:rowOff>
    </xdr:from>
    <xdr:to>
      <xdr:col>7</xdr:col>
      <xdr:colOff>742950</xdr:colOff>
      <xdr:row>47</xdr:row>
      <xdr:rowOff>0</xdr:rowOff>
    </xdr:to>
    <xdr:cxnSp macro="">
      <xdr:nvCxnSpPr>
        <xdr:cNvPr id="1233" name="Straight Arrow Connector 7"/>
        <xdr:cNvCxnSpPr>
          <a:cxnSpLocks noChangeShapeType="1"/>
        </xdr:cNvCxnSpPr>
      </xdr:nvCxnSpPr>
      <xdr:spPr bwMode="auto">
        <a:xfrm flipH="1" flipV="1" rot="5400000">
          <a:off x="6624637" y="10958513"/>
          <a:ext cx="352425" cy="152400"/>
        </a:xfrm>
        <a:prstGeom prst="straightConnector1">
          <a:avLst/>
        </a:prstGeom>
        <a:noFill/>
        <a:ln algn="ctr" w="19050">
          <a:solidFill>
            <a:srgbClr val="000000"/>
          </a:solidFill>
          <a:round/>
          <a:headEnd/>
          <a:tailEnd len="med" type="arrow" w="med"/>
        </a:ln>
      </xdr:spPr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P80"/>
  <sheetViews>
    <sheetView tabSelected="1" workbookViewId="0" zoomScale="90" zoomScaleNormal="90">
      <selection activeCell="N15" sqref="N15"/>
    </sheetView>
  </sheetViews>
  <sheetFormatPr defaultRowHeight="12.75" x14ac:dyDescent="0.2"/>
  <cols>
    <col min="1" max="1" customWidth="true" style="21" width="5.85546875" collapsed="false"/>
    <col min="2" max="2" customWidth="true" style="21" width="11.28515625" collapsed="false"/>
    <col min="3" max="3" customWidth="true" style="21" width="28.85546875" collapsed="false"/>
    <col min="4" max="4" customWidth="true" style="21" width="12.42578125" collapsed="false"/>
    <col min="5" max="5" customWidth="true" style="21" width="12.28515625" collapsed="false"/>
    <col min="6" max="6" customWidth="true" style="21" width="9.85546875" collapsed="false"/>
    <col min="7" max="7" customWidth="true" style="21" width="11.42578125" collapsed="false"/>
    <col min="8" max="9" customWidth="true" style="21" width="11.28515625" collapsed="false"/>
    <col min="10" max="10" customWidth="true" style="21" width="10.5703125" collapsed="false"/>
    <col min="11" max="11" customWidth="true" style="21" width="11.42578125" collapsed="false"/>
    <col min="12" max="12" customWidth="true" style="21" width="11.85546875" collapsed="false"/>
    <col min="13" max="13" customWidth="true" style="21" width="14.5703125" collapsed="false"/>
    <col min="14" max="14" customWidth="true" style="21" width="11.42578125" collapsed="false"/>
    <col min="15" max="15" style="21" width="9.140625" collapsed="false"/>
    <col min="16" max="16" bestFit="true" customWidth="true" style="21" width="11.42578125" collapsed="false"/>
    <col min="17" max="16384" style="21" width="9.140625" collapsed="false"/>
  </cols>
  <sheetData>
    <row customHeight="1" ht="156.75" r="1" spans="1:16" x14ac:dyDescent="0.2"/>
    <row customHeight="1" ht="55.5" r="2" spans="1:16" thickBot="1" x14ac:dyDescent="0.25">
      <c r="A2" s="194" t="s">
        <v>22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ht="21.75" r="3" spans="1:16" thickBot="1" x14ac:dyDescent="0.25">
      <c r="A3" s="199" t="s">
        <v>20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customHeight="1" ht="13.5" r="4" spans="1:16" thickBot="1" x14ac:dyDescent="0.25">
      <c r="A4" s="177" t="s">
        <v>5</v>
      </c>
      <c r="B4" s="178"/>
      <c r="C4" s="179"/>
      <c r="D4" s="196" t="s">
        <v>38</v>
      </c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ht="13.5" r="5" spans="1:16" thickBot="1" x14ac:dyDescent="0.25">
      <c r="A5" s="177" t="s">
        <v>4</v>
      </c>
      <c r="B5" s="178"/>
      <c r="C5" s="179"/>
      <c r="D5" s="196" t="s">
        <v>36</v>
      </c>
      <c r="E5" s="197"/>
      <c r="F5" s="197"/>
      <c r="G5" s="197"/>
      <c r="H5" s="197"/>
      <c r="I5" s="197"/>
      <c r="J5" s="197"/>
      <c r="K5" s="197"/>
      <c r="L5" s="197"/>
      <c r="M5" s="197"/>
      <c r="N5" s="198"/>
    </row>
    <row ht="13.5" r="6" spans="1:16" thickBot="1" x14ac:dyDescent="0.25">
      <c r="A6" s="22" t="s">
        <v>11</v>
      </c>
      <c r="B6" s="23"/>
      <c r="C6" s="24"/>
      <c r="D6" s="196" t="s">
        <v>37</v>
      </c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ht="13.5" r="7" spans="1:16" thickBot="1" x14ac:dyDescent="0.25">
      <c r="A7" s="177" t="s">
        <v>6</v>
      </c>
      <c r="B7" s="178"/>
      <c r="C7" s="179"/>
      <c r="D7" s="204" t="s">
        <v>70</v>
      </c>
      <c r="E7" s="205"/>
      <c r="F7" s="205"/>
      <c r="G7" s="205"/>
      <c r="H7" s="205"/>
      <c r="I7" s="205"/>
      <c r="J7" s="205"/>
      <c r="K7" s="205"/>
      <c r="L7" s="205"/>
      <c r="M7" s="205"/>
      <c r="N7" s="206"/>
    </row>
    <row ht="13.5" r="8" spans="1:16" thickBot="1" x14ac:dyDescent="0.25">
      <c r="A8" s="177" t="s">
        <v>7</v>
      </c>
      <c r="B8" s="178"/>
      <c r="C8" s="179"/>
      <c r="D8" s="204" t="s">
        <v>71</v>
      </c>
      <c r="E8" s="205"/>
      <c r="F8" s="205"/>
      <c r="G8" s="205"/>
      <c r="H8" s="205"/>
      <c r="I8" s="205"/>
      <c r="J8" s="205"/>
      <c r="K8" s="205"/>
      <c r="L8" s="205"/>
      <c r="M8" s="205"/>
      <c r="N8" s="206"/>
    </row>
    <row ht="13.5" r="9" spans="1:16" thickBot="1" x14ac:dyDescent="0.25">
      <c r="A9" s="177" t="s">
        <v>23</v>
      </c>
      <c r="B9" s="178"/>
      <c r="C9" s="179"/>
      <c r="D9" s="204" t="s">
        <v>68</v>
      </c>
      <c r="E9" s="205"/>
      <c r="F9" s="205"/>
      <c r="G9" s="205"/>
      <c r="H9" s="205"/>
      <c r="I9" s="205"/>
      <c r="J9" s="205"/>
      <c r="K9" s="205"/>
      <c r="L9" s="205"/>
      <c r="M9" s="205"/>
      <c r="N9" s="206"/>
    </row>
    <row customHeight="1" ht="9.75" r="10" spans="1:16" thickBot="1" x14ac:dyDescent="0.25">
      <c r="A10" s="170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2"/>
    </row>
    <row customHeight="1" ht="73.5" r="11" spans="1:16" thickBot="1" x14ac:dyDescent="0.25">
      <c r="A11" s="7" t="s">
        <v>0</v>
      </c>
      <c r="B11" s="7" t="s">
        <v>16</v>
      </c>
      <c r="C11" s="8" t="s">
        <v>1</v>
      </c>
      <c r="D11" s="8" t="s">
        <v>17</v>
      </c>
      <c r="E11" s="8" t="s">
        <v>2</v>
      </c>
      <c r="F11" s="8" t="s">
        <v>3</v>
      </c>
      <c r="G11" s="8" t="s">
        <v>21</v>
      </c>
      <c r="H11" s="8" t="s">
        <v>13</v>
      </c>
      <c r="I11" s="165" t="s">
        <v>24</v>
      </c>
      <c r="J11" s="8" t="s">
        <v>28</v>
      </c>
      <c r="K11" s="8" t="s">
        <v>14</v>
      </c>
      <c r="L11" s="8" t="s">
        <v>25</v>
      </c>
      <c r="M11" s="8" t="s">
        <v>19</v>
      </c>
      <c r="N11" s="16" t="s">
        <v>15</v>
      </c>
    </row>
    <row customHeight="1" ht="15" r="12" spans="1:16" thickBot="1" x14ac:dyDescent="0.25">
      <c r="A12" s="184" t="s">
        <v>49</v>
      </c>
      <c r="B12" s="185"/>
      <c r="C12" s="186"/>
      <c r="D12" s="184"/>
      <c r="E12" s="187"/>
      <c r="F12" s="187"/>
      <c r="G12" s="18"/>
      <c r="H12" s="17"/>
      <c r="I12" s="19"/>
      <c r="J12" s="19"/>
      <c r="K12" s="18"/>
      <c r="L12" s="17"/>
      <c r="M12" s="18"/>
      <c r="N12" s="20"/>
    </row>
    <row r="13" spans="1:16" x14ac:dyDescent="0.2">
      <c r="A13" s="25"/>
      <c r="B13" s="26" t="s">
        <v>29</v>
      </c>
      <c r="C13" s="152" t="s">
        <v>30</v>
      </c>
      <c r="D13" s="157" t="s">
        <v>31</v>
      </c>
      <c r="E13" s="159">
        <v>30000</v>
      </c>
      <c r="F13" s="104">
        <v>176</v>
      </c>
      <c r="G13" s="29">
        <f>IF(F13=0,"",E13/F13)</f>
        <v>170.45454545454547</v>
      </c>
      <c r="H13" s="30">
        <v>88</v>
      </c>
      <c r="I13" s="153"/>
      <c r="J13" s="32">
        <f>IF(H13="","",G13*H13+I13)</f>
        <v>15000.000000000002</v>
      </c>
      <c r="K13" s="154">
        <f>SUM(IF(D13="POJ",ROUNDUP(J13*0.25,0)+ROUNDUP(J13*0.09,0),0))</f>
        <v>5100</v>
      </c>
      <c r="L13" s="33">
        <v>-100</v>
      </c>
      <c r="M13" s="34">
        <f>IF(H13=0,"",FLOOR(J13+K13+L13,0.01))</f>
        <v>20000</v>
      </c>
      <c r="N13" s="209">
        <v>41498</v>
      </c>
      <c r="P13" s="35"/>
    </row>
    <row r="14" spans="1:16" x14ac:dyDescent="0.2">
      <c r="A14" s="36"/>
      <c r="B14" s="37" t="s">
        <v>34</v>
      </c>
      <c r="C14" s="71" t="s">
        <v>32</v>
      </c>
      <c r="D14" s="158" t="s">
        <v>33</v>
      </c>
      <c r="E14" s="72">
        <v>4000</v>
      </c>
      <c r="F14" s="42">
        <v>10</v>
      </c>
      <c r="G14" s="40">
        <f>IF(F14=0,"",E14/F14)</f>
        <v>400</v>
      </c>
      <c r="H14" s="41">
        <v>10</v>
      </c>
      <c r="I14" s="39"/>
      <c r="J14" s="69">
        <f>IF(H14="","",G14*H14+I14)</f>
        <v>4000</v>
      </c>
      <c r="K14" s="155">
        <f>SUM(IF(D14="POJ",ROUNDUP(J14*0.25,0)+ROUNDUP(J14*0.09,0),0))</f>
        <v>0</v>
      </c>
      <c r="L14" s="33"/>
      <c r="M14" s="44">
        <f>IF(H14=0,"",FLOOR(J14+K14+L14,0.01))</f>
        <v>4000</v>
      </c>
      <c r="N14" s="209">
        <v>41498</v>
      </c>
    </row>
    <row ht="13.5" r="15" spans="1:16" thickBot="1" x14ac:dyDescent="0.25">
      <c r="A15" s="149"/>
      <c r="B15" s="46" t="s">
        <v>66</v>
      </c>
      <c r="C15" s="76" t="s">
        <v>67</v>
      </c>
      <c r="D15" s="4" t="s">
        <v>65</v>
      </c>
      <c r="E15" s="77">
        <v>1500</v>
      </c>
      <c r="F15" s="123">
        <v>5</v>
      </c>
      <c r="G15" s="40">
        <f>IF(F15=0,"",E15/F15)</f>
        <v>300</v>
      </c>
      <c r="H15" s="122">
        <v>5</v>
      </c>
      <c r="I15" s="58"/>
      <c r="J15" s="69">
        <f>IF(H15="","",G15*H15+I15)</f>
        <v>1500</v>
      </c>
      <c r="K15" s="155"/>
      <c r="L15" s="60"/>
      <c r="M15" s="44">
        <f>IF(H15=0,"",FLOOR(J15+K15+L15,0.01))</f>
        <v>1500</v>
      </c>
      <c r="N15" s="209">
        <v>41498</v>
      </c>
    </row>
    <row ht="13.5" r="16" spans="1:16" thickBot="1" x14ac:dyDescent="0.25">
      <c r="A16" s="180" t="s">
        <v>12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3"/>
      <c r="M16" s="15">
        <f>SUM(M13:M15)</f>
        <v>25500</v>
      </c>
      <c r="N16" s="87"/>
    </row>
    <row ht="13.5" r="17" spans="1:14" thickBot="1" x14ac:dyDescent="0.25">
      <c r="A17" s="173" t="s">
        <v>57</v>
      </c>
      <c r="B17" s="174"/>
      <c r="C17" s="188"/>
      <c r="D17" s="173"/>
      <c r="E17" s="174"/>
      <c r="F17" s="174"/>
      <c r="G17" s="173" t="str">
        <f>IF(F17=0,"",E17/F17)</f>
        <v/>
      </c>
      <c r="H17" s="174"/>
      <c r="I17" s="174"/>
      <c r="J17" s="125" t="str">
        <f>IF(H17="","",G17*H17+I17)</f>
        <v/>
      </c>
      <c r="K17" s="125"/>
      <c r="L17" s="125"/>
      <c r="M17" s="125" t="str">
        <f>IF(H17=0,"",FLOOR(J17+K17+L17,0.01))</f>
        <v/>
      </c>
      <c r="N17" s="126"/>
    </row>
    <row r="18" spans="1:14" x14ac:dyDescent="0.2">
      <c r="A18" s="150"/>
      <c r="B18" s="26" t="s">
        <v>58</v>
      </c>
      <c r="C18" s="27" t="s">
        <v>59</v>
      </c>
      <c r="D18" s="26" t="s">
        <v>33</v>
      </c>
      <c r="E18" s="159">
        <v>12250</v>
      </c>
      <c r="F18" s="74">
        <v>35</v>
      </c>
      <c r="G18" s="145">
        <f>IF(F18=0,"",E18/F18)</f>
        <v>350</v>
      </c>
      <c r="H18" s="142">
        <v>35</v>
      </c>
      <c r="I18" s="141"/>
      <c r="J18" s="32">
        <f>IF(H18="","",G18*H18+I18)</f>
        <v>12250</v>
      </c>
      <c r="K18" s="155">
        <f>SUM(IF(D18="POJ",ROUNDUP(J18*0.25,0)+ROUNDUP(J18*0.09,0),0))</f>
        <v>0</v>
      </c>
      <c r="L18" s="33"/>
      <c r="M18" s="44">
        <f>IF(H18=0,"",FLOOR(J18+K18+L18,0.01))</f>
        <v>12250</v>
      </c>
      <c r="N18" s="146"/>
    </row>
    <row r="19" spans="1:14" x14ac:dyDescent="0.2">
      <c r="A19" s="150"/>
      <c r="B19" s="68" t="s">
        <v>60</v>
      </c>
      <c r="C19" s="27" t="s">
        <v>61</v>
      </c>
      <c r="D19" s="68" t="s">
        <v>33</v>
      </c>
      <c r="E19" s="160"/>
      <c r="F19" s="74"/>
      <c r="G19" s="40" t="str">
        <f>IF(F19=0,"",E19/F19)</f>
        <v/>
      </c>
      <c r="H19" s="142"/>
      <c r="I19" s="141"/>
      <c r="J19" s="69" t="str">
        <f>IF(H19="","",G19*H19+I19)</f>
        <v/>
      </c>
      <c r="K19" s="155">
        <v>4166</v>
      </c>
      <c r="L19" s="33"/>
      <c r="M19" s="44">
        <v>4166</v>
      </c>
      <c r="N19" s="146"/>
    </row>
    <row r="20" spans="1:14" x14ac:dyDescent="0.2">
      <c r="A20" s="150"/>
      <c r="B20" s="68"/>
      <c r="C20" s="27"/>
      <c r="D20" s="68"/>
      <c r="E20" s="160"/>
      <c r="F20" s="74"/>
      <c r="G20" s="40"/>
      <c r="H20" s="142"/>
      <c r="I20" s="141"/>
      <c r="J20" s="69"/>
      <c r="K20" s="155"/>
      <c r="L20" s="33"/>
      <c r="M20" s="44"/>
      <c r="N20" s="146"/>
    </row>
    <row r="21" spans="1:14" x14ac:dyDescent="0.2">
      <c r="A21" s="150"/>
      <c r="B21" s="68"/>
      <c r="C21" s="27"/>
      <c r="D21" s="68"/>
      <c r="E21" s="160"/>
      <c r="F21" s="74"/>
      <c r="G21" s="40"/>
      <c r="H21" s="142"/>
      <c r="I21" s="141"/>
      <c r="J21" s="69"/>
      <c r="K21" s="155"/>
      <c r="L21" s="33"/>
      <c r="M21" s="44"/>
      <c r="N21" s="146"/>
    </row>
    <row r="22" spans="1:14" x14ac:dyDescent="0.2">
      <c r="A22" s="150"/>
      <c r="B22" s="68"/>
      <c r="C22" s="27"/>
      <c r="D22" s="68"/>
      <c r="E22" s="160"/>
      <c r="F22" s="74"/>
      <c r="G22" s="40"/>
      <c r="H22" s="142"/>
      <c r="I22" s="141"/>
      <c r="J22" s="69"/>
      <c r="K22" s="155"/>
      <c r="L22" s="33"/>
      <c r="M22" s="44"/>
      <c r="N22" s="146"/>
    </row>
    <row r="23" spans="1:14" x14ac:dyDescent="0.2">
      <c r="A23" s="149"/>
      <c r="B23" s="37"/>
      <c r="C23" s="38"/>
      <c r="D23" s="37"/>
      <c r="E23" s="72"/>
      <c r="F23" s="59"/>
      <c r="G23" s="40"/>
      <c r="H23" s="143"/>
      <c r="I23" s="58"/>
      <c r="J23" s="43"/>
      <c r="K23" s="155"/>
      <c r="L23" s="60"/>
      <c r="M23" s="55"/>
      <c r="N23" s="147" t="s">
        <v>69</v>
      </c>
    </row>
    <row r="24" spans="1:14" x14ac:dyDescent="0.2">
      <c r="A24" s="151"/>
      <c r="B24" s="48"/>
      <c r="C24" s="47"/>
      <c r="D24" s="48"/>
      <c r="E24" s="161"/>
      <c r="F24" s="50"/>
      <c r="G24" s="49"/>
      <c r="H24" s="144"/>
      <c r="I24" s="62"/>
      <c r="J24" s="51"/>
      <c r="K24" s="162"/>
      <c r="L24" s="65"/>
      <c r="M24" s="66"/>
      <c r="N24" s="148"/>
    </row>
    <row ht="13.5" r="25" spans="1:14" thickBot="1" x14ac:dyDescent="0.25">
      <c r="A25" s="151"/>
      <c r="B25" s="46"/>
      <c r="C25" s="47"/>
      <c r="D25" s="46"/>
      <c r="E25" s="77"/>
      <c r="F25" s="50"/>
      <c r="G25" s="79"/>
      <c r="H25" s="144"/>
      <c r="I25" s="62"/>
      <c r="J25" s="83"/>
      <c r="K25" s="156"/>
      <c r="L25" s="65"/>
      <c r="M25" s="124"/>
      <c r="N25" s="148"/>
    </row>
    <row customHeight="1" ht="15" r="26" spans="1:14" thickBot="1" x14ac:dyDescent="0.25">
      <c r="A26" s="175" t="s">
        <v>48</v>
      </c>
      <c r="B26" s="176"/>
      <c r="C26" s="176"/>
      <c r="D26" s="130"/>
      <c r="E26" s="131"/>
      <c r="F26" s="132"/>
      <c r="G26" s="133" t="str">
        <f>IF(F26=0,"",E26/F26)</f>
        <v/>
      </c>
      <c r="H26" s="134"/>
      <c r="I26" s="135"/>
      <c r="J26" s="136" t="str">
        <f>IF(H26="","",G26*H26+I26)</f>
        <v/>
      </c>
      <c r="K26" s="137">
        <f>SUM(IF(D26="POJ",ROUNDUP(J26*0.25,0)+ROUNDUP(J26*0.09,0),0))</f>
        <v>0</v>
      </c>
      <c r="L26" s="138"/>
      <c r="M26" s="139" t="str">
        <f>IF(H26=0,"",FLOOR(J26+K26+L26,0.01))</f>
        <v/>
      </c>
      <c r="N26" s="140"/>
    </row>
    <row r="27" spans="1:14" x14ac:dyDescent="0.2">
      <c r="A27" s="25"/>
      <c r="B27" s="163" t="s">
        <v>62</v>
      </c>
      <c r="C27" s="164" t="s">
        <v>63</v>
      </c>
      <c r="D27" s="68" t="s">
        <v>31</v>
      </c>
      <c r="E27" s="127">
        <v>25000</v>
      </c>
      <c r="F27" s="128">
        <v>176</v>
      </c>
      <c r="G27" s="29">
        <f>IF(F27=0,"",E27/F27)</f>
        <v>142.04545454545453</v>
      </c>
      <c r="H27" s="30">
        <v>88</v>
      </c>
      <c r="I27" s="42"/>
      <c r="J27" s="31">
        <f>IF(H27="","",G27*H27+I27)</f>
        <v>12499.999999999998</v>
      </c>
      <c r="K27" s="69">
        <f>SUM(IF(D27="POJ",ROUNDUP(J27*0.25,0)+ROUNDUP(J27*0.09,0),0))</f>
        <v>4250</v>
      </c>
      <c r="L27" s="129">
        <v>2000</v>
      </c>
      <c r="M27" s="44">
        <f>IF(H27=0,"",FLOOR(J27+K27+L27,0.01))</f>
        <v>18750</v>
      </c>
      <c r="N27" s="70" t="s">
        <v>35</v>
      </c>
    </row>
    <row r="28" spans="1:14" x14ac:dyDescent="0.2">
      <c r="A28" s="36"/>
      <c r="B28" s="37"/>
      <c r="C28" s="38"/>
      <c r="D28" s="37"/>
      <c r="E28" s="57"/>
      <c r="F28" s="58"/>
      <c r="G28" s="40"/>
      <c r="H28" s="59"/>
      <c r="I28" s="53"/>
      <c r="J28" s="54"/>
      <c r="K28" s="43"/>
      <c r="L28" s="60"/>
      <c r="M28" s="55"/>
      <c r="N28" s="56"/>
    </row>
    <row r="29" spans="1:14" x14ac:dyDescent="0.2">
      <c r="A29" s="36"/>
      <c r="B29" s="37"/>
      <c r="C29" s="38"/>
      <c r="D29" s="37"/>
      <c r="E29" s="57"/>
      <c r="F29" s="58"/>
      <c r="G29" s="40"/>
      <c r="H29" s="59"/>
      <c r="I29" s="53"/>
      <c r="J29" s="54"/>
      <c r="K29" s="43"/>
      <c r="L29" s="60"/>
      <c r="M29" s="55"/>
      <c r="N29" s="56"/>
    </row>
    <row r="30" spans="1:14" x14ac:dyDescent="0.2">
      <c r="A30" s="36"/>
      <c r="B30" s="37"/>
      <c r="C30" s="38"/>
      <c r="D30" s="37"/>
      <c r="E30" s="57"/>
      <c r="F30" s="58"/>
      <c r="G30" s="40"/>
      <c r="H30" s="59"/>
      <c r="I30" s="53"/>
      <c r="J30" s="54"/>
      <c r="K30" s="43"/>
      <c r="L30" s="60"/>
      <c r="M30" s="55"/>
      <c r="N30" s="56"/>
    </row>
    <row r="31" spans="1:14" x14ac:dyDescent="0.2">
      <c r="A31" s="36"/>
      <c r="B31" s="37"/>
      <c r="C31" s="38"/>
      <c r="D31" s="37"/>
      <c r="E31" s="57"/>
      <c r="F31" s="58"/>
      <c r="G31" s="40"/>
      <c r="H31" s="59"/>
      <c r="I31" s="53"/>
      <c r="J31" s="54"/>
      <c r="K31" s="43"/>
      <c r="L31" s="60"/>
      <c r="M31" s="55"/>
      <c r="N31" s="56"/>
    </row>
    <row r="32" spans="1:14" x14ac:dyDescent="0.2">
      <c r="A32" s="36"/>
      <c r="B32" s="37"/>
      <c r="C32" s="38"/>
      <c r="D32" s="37"/>
      <c r="E32" s="57"/>
      <c r="F32" s="58"/>
      <c r="G32" s="40"/>
      <c r="H32" s="59"/>
      <c r="I32" s="53"/>
      <c r="J32" s="54"/>
      <c r="K32" s="43"/>
      <c r="L32" s="60"/>
      <c r="M32" s="55"/>
      <c r="N32" s="56"/>
    </row>
    <row r="33" spans="1:14" x14ac:dyDescent="0.2">
      <c r="A33" s="45"/>
      <c r="B33" s="48"/>
      <c r="C33" s="47"/>
      <c r="D33" s="48"/>
      <c r="E33" s="61"/>
      <c r="F33" s="62"/>
      <c r="G33" s="49"/>
      <c r="H33" s="50"/>
      <c r="I33" s="63"/>
      <c r="J33" s="64"/>
      <c r="K33" s="51"/>
      <c r="L33" s="65"/>
      <c r="M33" s="66"/>
      <c r="N33" s="52"/>
    </row>
    <row ht="13.5" r="34" spans="1:14" thickBot="1" x14ac:dyDescent="0.25">
      <c r="A34" s="45"/>
      <c r="B34" s="48"/>
      <c r="C34" s="47"/>
      <c r="D34" s="48"/>
      <c r="E34" s="61"/>
      <c r="F34" s="62"/>
      <c r="G34" s="49" t="str">
        <f>IF(F34=0,"",E34/F34)</f>
        <v/>
      </c>
      <c r="H34" s="50"/>
      <c r="I34" s="63"/>
      <c r="J34" s="64" t="str">
        <f>IF(H34="","",G34*H34+I34)</f>
        <v/>
      </c>
      <c r="K34" s="51">
        <f>SUM(IF(D34="POJ",ROUNDUP(J34*0.25,0)+ROUNDUP(J34*0.09,0),0))</f>
        <v>0</v>
      </c>
      <c r="L34" s="65"/>
      <c r="M34" s="66" t="str">
        <f>IF(H34=0,"",FLOOR(J34+K34+L34,0.01))</f>
        <v/>
      </c>
      <c r="N34" s="52"/>
    </row>
    <row customHeight="1" ht="15" r="35" spans="1:14" thickBot="1" x14ac:dyDescent="0.25">
      <c r="A35" s="189" t="s">
        <v>53</v>
      </c>
      <c r="B35" s="190"/>
      <c r="C35" s="190"/>
      <c r="D35" s="190"/>
      <c r="E35" s="92"/>
      <c r="F35" s="92"/>
      <c r="G35" s="93"/>
      <c r="H35" s="94"/>
      <c r="I35" s="95"/>
      <c r="J35" s="96" t="str">
        <f>IF(H35="","",G35*H35+I35)</f>
        <v/>
      </c>
      <c r="K35" s="97">
        <f>SUM(IF(D35="POJ",ROUNDUP(J35*0.25,0)+ROUNDUP(J35*0.09,0),0))</f>
        <v>0</v>
      </c>
      <c r="L35" s="98"/>
      <c r="M35" s="99" t="str">
        <f>IF(H35=0,"",FLOOR(J35+K35+L35,0.01))</f>
        <v/>
      </c>
      <c r="N35" s="100"/>
    </row>
    <row r="36" spans="1:14" x14ac:dyDescent="0.2">
      <c r="A36" s="25"/>
      <c r="B36" s="25" t="s">
        <v>50</v>
      </c>
      <c r="C36" s="67" t="s">
        <v>30</v>
      </c>
      <c r="D36" s="68" t="s">
        <v>31</v>
      </c>
      <c r="E36" s="121">
        <v>30000</v>
      </c>
      <c r="F36" s="28">
        <v>176</v>
      </c>
      <c r="G36" s="29">
        <f>IF(F36=0,"",E36/F36)</f>
        <v>170.45454545454547</v>
      </c>
      <c r="H36" s="104">
        <v>88</v>
      </c>
      <c r="I36" s="42"/>
      <c r="J36" s="31">
        <f>IF(H36="","",G36*H36+I36)</f>
        <v>15000.000000000002</v>
      </c>
      <c r="K36" s="69">
        <f>SUM(IF(D36="POJ",ROUNDUP(J36*0.25,0)+ROUNDUP(J36*0.09,0),0))</f>
        <v>5100</v>
      </c>
      <c r="L36" s="103">
        <v>-100</v>
      </c>
      <c r="M36" s="44">
        <f>IF(H36=0,"",FLOOR(J36+K36+L36,0.01))</f>
        <v>20000</v>
      </c>
      <c r="N36" s="70"/>
    </row>
    <row ht="25.5" r="37" spans="1:14" x14ac:dyDescent="0.2">
      <c r="A37" s="36"/>
      <c r="B37" s="101" t="s">
        <v>51</v>
      </c>
      <c r="C37" s="102" t="s">
        <v>52</v>
      </c>
      <c r="D37" s="37"/>
      <c r="E37" s="72"/>
      <c r="F37" s="73"/>
      <c r="G37" s="40" t="str">
        <f>IF(F37=0,"",E37/F37)</f>
        <v/>
      </c>
      <c r="H37" s="74"/>
      <c r="I37" s="42"/>
      <c r="J37" s="31"/>
      <c r="K37" s="43">
        <f>SUM(IF(D37="POJ",ROUNDUP(J37*0.25,0)+ROUNDUP(J37*0.09,0),0))</f>
        <v>0</v>
      </c>
      <c r="L37" s="103">
        <v>100</v>
      </c>
      <c r="M37" s="44">
        <v>100</v>
      </c>
      <c r="N37" s="56"/>
    </row>
    <row r="38" spans="1:14" x14ac:dyDescent="0.2">
      <c r="A38" s="36"/>
      <c r="B38" s="36"/>
      <c r="C38" s="71"/>
      <c r="D38" s="37"/>
      <c r="E38" s="72"/>
      <c r="F38" s="73"/>
      <c r="G38" s="40"/>
      <c r="H38" s="59"/>
      <c r="I38" s="42"/>
      <c r="J38" s="31"/>
      <c r="K38" s="43"/>
      <c r="L38" s="33"/>
      <c r="M38" s="44"/>
      <c r="N38" s="56"/>
    </row>
    <row r="39" spans="1:14" x14ac:dyDescent="0.2">
      <c r="A39" s="36"/>
      <c r="B39" s="36"/>
      <c r="C39" s="71"/>
      <c r="D39" s="37"/>
      <c r="E39" s="72"/>
      <c r="F39" s="73"/>
      <c r="G39" s="40"/>
      <c r="H39" s="59"/>
      <c r="I39" s="42"/>
      <c r="J39" s="31"/>
      <c r="K39" s="43"/>
      <c r="L39" s="33"/>
      <c r="M39" s="44"/>
      <c r="N39" s="56"/>
    </row>
    <row r="40" spans="1:14" x14ac:dyDescent="0.2">
      <c r="A40" s="36"/>
      <c r="B40" s="36"/>
      <c r="C40" s="71"/>
      <c r="D40" s="37"/>
      <c r="E40" s="72"/>
      <c r="F40" s="73"/>
      <c r="G40" s="40"/>
      <c r="H40" s="59"/>
      <c r="I40" s="42"/>
      <c r="J40" s="31"/>
      <c r="K40" s="43"/>
      <c r="L40" s="33"/>
      <c r="M40" s="44"/>
      <c r="N40" s="56"/>
    </row>
    <row r="41" spans="1:14" x14ac:dyDescent="0.2">
      <c r="A41" s="36"/>
      <c r="B41" s="36"/>
      <c r="C41" s="71"/>
      <c r="D41" s="37"/>
      <c r="E41" s="72"/>
      <c r="F41" s="73"/>
      <c r="G41" s="40"/>
      <c r="H41" s="59"/>
      <c r="I41" s="42"/>
      <c r="J41" s="31"/>
      <c r="K41" s="43"/>
      <c r="L41" s="33"/>
      <c r="M41" s="44"/>
      <c r="N41" s="56"/>
    </row>
    <row r="42" spans="1:14" x14ac:dyDescent="0.2">
      <c r="A42" s="36"/>
      <c r="B42" s="36"/>
      <c r="C42" s="71"/>
      <c r="D42" s="37"/>
      <c r="E42" s="72"/>
      <c r="F42" s="73"/>
      <c r="G42" s="40"/>
      <c r="H42" s="59"/>
      <c r="I42" s="42"/>
      <c r="J42" s="31"/>
      <c r="K42" s="43"/>
      <c r="L42" s="33"/>
      <c r="M42" s="44"/>
      <c r="N42" s="56"/>
    </row>
    <row customFormat="1" customHeight="1" ht="15" r="43" spans="1:14" x14ac:dyDescent="0.2">
      <c r="A43" s="191" t="s">
        <v>55</v>
      </c>
      <c r="B43" s="192"/>
      <c r="C43" s="193"/>
      <c r="D43" s="105"/>
      <c r="E43" s="106"/>
      <c r="F43" s="107"/>
      <c r="G43" s="108" t="str">
        <f>IF(F43=0,"",E43/F43)</f>
        <v/>
      </c>
      <c r="H43" s="107"/>
      <c r="I43" s="109"/>
      <c r="J43" s="110" t="str">
        <f>IF(H43="","",G43*H43+I43)</f>
        <v/>
      </c>
      <c r="K43" s="111">
        <f>SUM(IF(D43="POJ",ROUNDUP(J43*0.25,0)+ROUNDUP(J43*0.09,0),0))</f>
        <v>0</v>
      </c>
      <c r="L43" s="112"/>
      <c r="M43" s="113" t="str">
        <f>IF(H43=0,"",FLOOR(J43+K43+L43,0.01))</f>
        <v/>
      </c>
      <c r="N43" s="114"/>
    </row>
    <row customFormat="1" r="44" spans="1:14" x14ac:dyDescent="0.2">
      <c r="A44" s="117"/>
      <c r="B44" s="2" t="s">
        <v>50</v>
      </c>
      <c r="C44" s="3" t="s">
        <v>64</v>
      </c>
      <c r="D44" s="4" t="s">
        <v>31</v>
      </c>
      <c r="E44" s="106">
        <v>40000</v>
      </c>
      <c r="F44" s="115">
        <v>176</v>
      </c>
      <c r="G44" s="9">
        <f>IF(F44=0,"",E44/F44)</f>
        <v>227.27272727272728</v>
      </c>
      <c r="H44" s="115">
        <v>88</v>
      </c>
      <c r="I44" s="109">
        <v>-5000</v>
      </c>
      <c r="J44" s="11">
        <f>IF(H44="","",G44*H44+I44)</f>
        <v>15000</v>
      </c>
      <c r="K44" s="10">
        <f>SUM(IF(D44="POJ",ROUNDUP(J44*0.25,0)+ROUNDUP(J44*0.09,0),0))</f>
        <v>5100</v>
      </c>
      <c r="L44" s="12"/>
      <c r="M44" s="14">
        <f>IF(H44=0,"",FLOOR(J44+K44+L44,0.01))</f>
        <v>20100</v>
      </c>
      <c r="N44" s="1"/>
    </row>
    <row customFormat="1" r="45" spans="1:14" x14ac:dyDescent="0.2">
      <c r="A45" s="116"/>
      <c r="B45" s="119" t="s">
        <v>51</v>
      </c>
      <c r="C45" s="120" t="s">
        <v>54</v>
      </c>
      <c r="D45" s="4" t="s">
        <v>31</v>
      </c>
      <c r="E45" s="106">
        <v>5000</v>
      </c>
      <c r="F45" s="107">
        <v>1</v>
      </c>
      <c r="G45" s="9">
        <f>IF(F45=0,"",E45/F45)</f>
        <v>5000</v>
      </c>
      <c r="H45" s="107">
        <v>1</v>
      </c>
      <c r="I45" s="13"/>
      <c r="J45" s="11">
        <f>IF(H45="","",G45*H45+I45)</f>
        <v>5000</v>
      </c>
      <c r="K45" s="10">
        <f>SUM(IF(D45="POJ",ROUNDUP(J45*0.25,0)+ROUNDUP(J45*0.09,0),0))</f>
        <v>1700</v>
      </c>
      <c r="L45" s="12"/>
      <c r="M45" s="113">
        <f>IF(H45=0,"",FLOOR(J45+K45+L45,0.01))</f>
        <v>6700</v>
      </c>
      <c r="N45" s="1"/>
    </row>
    <row customFormat="1" r="46" spans="1:14" x14ac:dyDescent="0.2">
      <c r="A46" s="3"/>
      <c r="B46" s="3"/>
      <c r="C46" s="3"/>
      <c r="D46" s="4"/>
      <c r="E46" s="5"/>
      <c r="F46" s="6"/>
      <c r="G46" s="9"/>
      <c r="H46" s="6"/>
      <c r="I46" s="13"/>
      <c r="J46" s="11"/>
      <c r="K46" s="10"/>
      <c r="L46" s="12"/>
      <c r="M46" s="14"/>
      <c r="N46" s="1"/>
    </row>
    <row customFormat="1" r="47" spans="1:14" x14ac:dyDescent="0.2">
      <c r="A47" s="3"/>
      <c r="B47" s="3"/>
      <c r="C47" s="3"/>
      <c r="D47" s="4"/>
      <c r="E47" s="5"/>
      <c r="F47" s="6"/>
      <c r="G47" s="9"/>
      <c r="H47" s="6"/>
      <c r="I47" s="13"/>
      <c r="J47" s="11"/>
      <c r="K47" s="10"/>
      <c r="L47" s="12"/>
      <c r="M47" s="14"/>
      <c r="N47" s="1"/>
    </row>
    <row customFormat="1" r="48" spans="1:14" x14ac:dyDescent="0.2">
      <c r="A48" s="3"/>
      <c r="B48" s="3"/>
      <c r="C48" s="3"/>
      <c r="D48" s="4"/>
      <c r="E48" s="5"/>
      <c r="F48" s="6"/>
      <c r="G48" s="9"/>
      <c r="H48" s="6"/>
      <c r="I48" s="13"/>
      <c r="J48" s="11"/>
      <c r="K48" s="10"/>
      <c r="L48" s="12"/>
      <c r="M48" s="14"/>
      <c r="N48" s="1"/>
    </row>
    <row customFormat="1" r="49" spans="1:14" x14ac:dyDescent="0.2">
      <c r="A49" s="3"/>
      <c r="B49" s="3"/>
      <c r="C49" s="3"/>
      <c r="D49" s="4"/>
      <c r="E49" s="5"/>
      <c r="F49" s="6"/>
      <c r="G49" s="9"/>
      <c r="H49" s="6"/>
      <c r="I49" s="13"/>
      <c r="J49" s="11"/>
      <c r="K49" s="10"/>
      <c r="L49" s="12"/>
      <c r="M49" s="14"/>
      <c r="N49" s="1"/>
    </row>
    <row customFormat="1" r="50" spans="1:14" x14ac:dyDescent="0.2">
      <c r="A50" s="3"/>
      <c r="B50" s="3"/>
      <c r="C50" s="3"/>
      <c r="D50" s="4"/>
      <c r="E50" s="5"/>
      <c r="F50" s="6"/>
      <c r="G50" s="9"/>
      <c r="H50" s="6"/>
      <c r="I50" s="13"/>
      <c r="J50" s="11"/>
      <c r="K50" s="10"/>
      <c r="L50" s="12"/>
      <c r="M50" s="14"/>
      <c r="N50" s="1"/>
    </row>
    <row customFormat="1" customHeight="1" ht="15" r="51" spans="1:14" x14ac:dyDescent="0.2">
      <c r="A51" s="191" t="s">
        <v>56</v>
      </c>
      <c r="B51" s="192"/>
      <c r="C51" s="193"/>
      <c r="D51" s="105"/>
      <c r="E51" s="106"/>
      <c r="F51" s="107"/>
      <c r="G51" s="108" t="str">
        <f>IF(F51=0,"",E51/F51)</f>
        <v/>
      </c>
      <c r="H51" s="107"/>
      <c r="I51" s="109"/>
      <c r="J51" s="110" t="str">
        <f>IF(H51="","",G51*H51+I51)</f>
        <v/>
      </c>
      <c r="K51" s="111">
        <f>SUM(IF(D51="POJ",ROUNDUP(J51*0.25,0)+ROUNDUP(J51*0.09,0),0))</f>
        <v>0</v>
      </c>
      <c r="L51" s="112"/>
      <c r="M51" s="113" t="str">
        <f>IF(H51=0,"",FLOOR(J51+K51+L51,0.01))</f>
        <v/>
      </c>
      <c r="N51" s="114"/>
    </row>
    <row customFormat="1" r="52" spans="1:14" x14ac:dyDescent="0.2">
      <c r="A52" s="118"/>
      <c r="B52" s="2" t="s">
        <v>50</v>
      </c>
      <c r="C52" s="3" t="s">
        <v>64</v>
      </c>
      <c r="D52" s="4" t="s">
        <v>31</v>
      </c>
      <c r="E52" s="106">
        <v>40000</v>
      </c>
      <c r="F52" s="115">
        <v>176</v>
      </c>
      <c r="G52" s="9">
        <f>IF(F52=0,"",E52/F52)</f>
        <v>227.27272727272728</v>
      </c>
      <c r="H52" s="115">
        <v>88</v>
      </c>
      <c r="I52" s="13"/>
      <c r="J52" s="11">
        <f>IF(H52="","",G52*H52+I52)</f>
        <v>20000</v>
      </c>
      <c r="K52" s="10">
        <f>SUM(IF(D52="POJ",ROUNDUP(J52*0.25,0)+ROUNDUP(J52*0.09,0),0))</f>
        <v>6800</v>
      </c>
      <c r="L52" s="112">
        <v>-6700</v>
      </c>
      <c r="M52" s="14">
        <f>IF(H52=0,"",FLOOR(J52+K52+L52,0.01))</f>
        <v>20100</v>
      </c>
      <c r="N52" s="1"/>
    </row>
    <row customFormat="1" customHeight="1" ht="12.75" r="53" spans="1:14" x14ac:dyDescent="0.2">
      <c r="A53" s="118"/>
      <c r="B53" s="119" t="s">
        <v>51</v>
      </c>
      <c r="C53" s="120" t="s">
        <v>54</v>
      </c>
      <c r="D53" s="4"/>
      <c r="E53" s="5"/>
      <c r="F53" s="6"/>
      <c r="G53" s="9" t="str">
        <f>IF(F53=0,"",E53/F53)</f>
        <v/>
      </c>
      <c r="H53" s="6"/>
      <c r="I53" s="13"/>
      <c r="J53" s="11"/>
      <c r="K53" s="10"/>
      <c r="L53" s="112">
        <v>6700</v>
      </c>
      <c r="M53" s="113">
        <v>6700</v>
      </c>
      <c r="N53" s="1"/>
    </row>
    <row r="54" spans="1:14" x14ac:dyDescent="0.2">
      <c r="A54" s="25"/>
      <c r="B54" s="36"/>
      <c r="C54" s="71"/>
      <c r="D54" s="37"/>
      <c r="E54" s="72"/>
      <c r="F54" s="73"/>
      <c r="G54" s="40"/>
      <c r="H54" s="59"/>
      <c r="I54" s="42"/>
      <c r="J54" s="31"/>
      <c r="K54" s="43"/>
      <c r="L54" s="33"/>
      <c r="M54" s="44"/>
      <c r="N54" s="56"/>
    </row>
    <row r="55" spans="1:14" x14ac:dyDescent="0.2">
      <c r="A55" s="36"/>
      <c r="B55" s="36"/>
      <c r="C55" s="71"/>
      <c r="D55" s="37"/>
      <c r="E55" s="72"/>
      <c r="F55" s="73"/>
      <c r="G55" s="40"/>
      <c r="H55" s="59"/>
      <c r="I55" s="42"/>
      <c r="J55" s="31"/>
      <c r="K55" s="43"/>
      <c r="L55" s="33"/>
      <c r="M55" s="44"/>
      <c r="N55" s="56"/>
    </row>
    <row r="56" spans="1:14" x14ac:dyDescent="0.2">
      <c r="A56" s="36"/>
      <c r="B56" s="36"/>
      <c r="C56" s="71"/>
      <c r="D56" s="37"/>
      <c r="E56" s="72"/>
      <c r="F56" s="73"/>
      <c r="G56" s="40"/>
      <c r="H56" s="59"/>
      <c r="I56" s="42"/>
      <c r="J56" s="31"/>
      <c r="K56" s="43"/>
      <c r="L56" s="33"/>
      <c r="M56" s="44"/>
      <c r="N56" s="56"/>
    </row>
    <row r="57" spans="1:14" x14ac:dyDescent="0.2">
      <c r="A57" s="36"/>
      <c r="B57" s="36"/>
      <c r="C57" s="71"/>
      <c r="D57" s="37"/>
      <c r="E57" s="72"/>
      <c r="F57" s="73"/>
      <c r="G57" s="40"/>
      <c r="H57" s="59"/>
      <c r="I57" s="42"/>
      <c r="J57" s="31"/>
      <c r="K57" s="43"/>
      <c r="L57" s="33"/>
      <c r="M57" s="44"/>
      <c r="N57" s="56"/>
    </row>
    <row r="58" spans="1:14" x14ac:dyDescent="0.2">
      <c r="A58" s="36"/>
      <c r="B58" s="36"/>
      <c r="C58" s="71"/>
      <c r="D58" s="37"/>
      <c r="E58" s="72"/>
      <c r="F58" s="73"/>
      <c r="G58" s="40"/>
      <c r="H58" s="59"/>
      <c r="I58" s="42"/>
      <c r="J58" s="31"/>
      <c r="K58" s="43"/>
      <c r="L58" s="33"/>
      <c r="M58" s="44"/>
      <c r="N58" s="56"/>
    </row>
    <row r="59" spans="1:14" x14ac:dyDescent="0.2">
      <c r="A59" s="36"/>
      <c r="B59" s="36"/>
      <c r="C59" s="71"/>
      <c r="D59" s="37"/>
      <c r="E59" s="72"/>
      <c r="F59" s="73"/>
      <c r="G59" s="40"/>
      <c r="H59" s="59"/>
      <c r="I59" s="42"/>
      <c r="J59" s="31"/>
      <c r="K59" s="43"/>
      <c r="L59" s="33"/>
      <c r="M59" s="44"/>
      <c r="N59" s="56"/>
    </row>
    <row r="60" spans="1:14" x14ac:dyDescent="0.2">
      <c r="A60" s="36"/>
      <c r="B60" s="36"/>
      <c r="C60" s="71"/>
      <c r="D60" s="37"/>
      <c r="E60" s="72"/>
      <c r="F60" s="73"/>
      <c r="G60" s="40"/>
      <c r="H60" s="59"/>
      <c r="I60" s="42"/>
      <c r="J60" s="31"/>
      <c r="K60" s="43"/>
      <c r="L60" s="33"/>
      <c r="M60" s="44"/>
      <c r="N60" s="56"/>
    </row>
    <row ht="13.5" r="61" spans="1:14" thickBot="1" x14ac:dyDescent="0.25">
      <c r="A61" s="75"/>
      <c r="B61" s="75"/>
      <c r="C61" s="76"/>
      <c r="D61" s="46"/>
      <c r="E61" s="77"/>
      <c r="F61" s="78"/>
      <c r="G61" s="79" t="str">
        <f>IF(F61=0,"",E61/F61)</f>
        <v/>
      </c>
      <c r="H61" s="80"/>
      <c r="I61" s="81"/>
      <c r="J61" s="82" t="str">
        <f>IF(H61="","",G61*H61+I61)</f>
        <v/>
      </c>
      <c r="K61" s="83"/>
      <c r="L61" s="84"/>
      <c r="M61" s="85" t="str">
        <f>IF(H61=0,"",FLOOR(J61+K61+L61,0.01))</f>
        <v/>
      </c>
      <c r="N61" s="86"/>
    </row>
    <row customHeight="1" ht="12.75" r="62" spans="1:14" thickBot="1" x14ac:dyDescent="0.25">
      <c r="A62" s="180" t="s">
        <v>12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2"/>
      <c r="L62" s="183"/>
      <c r="M62" s="15"/>
      <c r="N62" s="87"/>
    </row>
    <row r="63" spans="1:14" x14ac:dyDescent="0.2">
      <c r="A63" s="88" t="s">
        <v>9</v>
      </c>
      <c r="B63" s="88"/>
      <c r="C63" s="88"/>
      <c r="D63" s="88"/>
      <c r="E63" s="89"/>
      <c r="F63" s="89"/>
      <c r="G63" s="89"/>
      <c r="H63" s="89"/>
      <c r="I63" s="89"/>
    </row>
    <row r="64" spans="1:14" x14ac:dyDescent="0.2">
      <c r="A64" s="88" t="s">
        <v>8</v>
      </c>
      <c r="B64" s="88"/>
      <c r="C64" s="88"/>
      <c r="D64" s="88"/>
      <c r="E64" s="89"/>
      <c r="F64" s="89"/>
      <c r="G64" s="89"/>
      <c r="H64" s="89"/>
      <c r="I64" s="89"/>
    </row>
    <row r="65" spans="1:14" x14ac:dyDescent="0.2">
      <c r="A65" s="88" t="s">
        <v>18</v>
      </c>
      <c r="B65" s="88"/>
      <c r="C65" s="88"/>
      <c r="D65" s="88"/>
      <c r="E65" s="89"/>
      <c r="F65" s="89"/>
      <c r="G65" s="89"/>
      <c r="H65" s="89"/>
      <c r="I65" s="89"/>
    </row>
    <row ht="13.5" r="66" spans="1:14" thickBot="1" x14ac:dyDescent="0.25">
      <c r="A66" s="88"/>
      <c r="B66" s="88"/>
      <c r="C66" s="88"/>
      <c r="D66" s="88"/>
      <c r="E66" s="89"/>
      <c r="F66" s="89"/>
      <c r="G66" s="89"/>
      <c r="H66" s="89"/>
      <c r="I66" s="89"/>
    </row>
    <row ht="13.5" r="67" spans="1:14" thickBot="1" x14ac:dyDescent="0.25">
      <c r="A67" s="177" t="s">
        <v>10</v>
      </c>
      <c r="B67" s="179"/>
      <c r="C67" s="90"/>
      <c r="D67" s="89"/>
      <c r="E67" s="89"/>
      <c r="F67" s="177" t="s">
        <v>26</v>
      </c>
      <c r="G67" s="178"/>
      <c r="H67" s="178"/>
      <c r="I67" s="207"/>
      <c r="J67" s="208"/>
      <c r="K67" s="167"/>
      <c r="L67" s="168"/>
      <c r="M67" s="168"/>
      <c r="N67" s="169"/>
    </row>
    <row customFormat="1" r="71" s="91" spans="1:14" x14ac:dyDescent="0.2">
      <c r="A71" s="166" t="s">
        <v>27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</row>
    <row customFormat="1" customHeight="1" ht="21.75" r="72" s="91" spans="1:14" x14ac:dyDescent="0.2">
      <c r="A72" s="202" t="s">
        <v>39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</row>
    <row customFormat="1" customHeight="1" ht="21.75" r="73" s="91" spans="1:14" x14ac:dyDescent="0.2">
      <c r="A73" s="202" t="s">
        <v>40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</row>
    <row customFormat="1" customHeight="1" ht="27.75" r="74" s="91" spans="1:14" x14ac:dyDescent="0.2">
      <c r="A74" s="202" t="s">
        <v>41</v>
      </c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</row>
    <row customFormat="1" customHeight="1" ht="25.5" r="75" s="91" spans="1:14" x14ac:dyDescent="0.2">
      <c r="A75" s="202" t="s">
        <v>42</v>
      </c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</row>
    <row customFormat="1" customHeight="1" ht="24" r="76" s="91" spans="1:14" x14ac:dyDescent="0.2">
      <c r="A76" s="202" t="s">
        <v>43</v>
      </c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</row>
    <row customFormat="1" customHeight="1" ht="36" r="77" s="91" spans="1:14" x14ac:dyDescent="0.2">
      <c r="A77" s="202" t="s">
        <v>44</v>
      </c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</row>
    <row customFormat="1" customHeight="1" ht="36" r="78" s="91" spans="1:14" x14ac:dyDescent="0.2">
      <c r="A78" s="202" t="s">
        <v>45</v>
      </c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</row>
    <row customFormat="1" customHeight="1" ht="28.5" r="79" s="91" spans="1:14" x14ac:dyDescent="0.2">
      <c r="A79" s="202" t="s">
        <v>46</v>
      </c>
      <c r="B79" s="203"/>
      <c r="C79" s="203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</row>
    <row customFormat="1" customHeight="1" ht="24" r="80" s="91" spans="1:14" x14ac:dyDescent="0.2">
      <c r="A80" s="202" t="s">
        <v>47</v>
      </c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</row>
  </sheetData>
  <mergeCells count="38">
    <mergeCell ref="D6:N6"/>
    <mergeCell ref="D7:N7"/>
    <mergeCell ref="A72:N72"/>
    <mergeCell ref="A73:N73"/>
    <mergeCell ref="A7:C7"/>
    <mergeCell ref="A8:C8"/>
    <mergeCell ref="D8:N8"/>
    <mergeCell ref="D9:N9"/>
    <mergeCell ref="F67:J67"/>
    <mergeCell ref="A67:B67"/>
    <mergeCell ref="A79:N79"/>
    <mergeCell ref="A80:N80"/>
    <mergeCell ref="A74:N74"/>
    <mergeCell ref="A75:N75"/>
    <mergeCell ref="A77:N77"/>
    <mergeCell ref="A78:N78"/>
    <mergeCell ref="A76:N76"/>
    <mergeCell ref="A2:N2"/>
    <mergeCell ref="D4:N4"/>
    <mergeCell ref="A3:N3"/>
    <mergeCell ref="D5:N5"/>
    <mergeCell ref="A5:C5"/>
    <mergeCell ref="A4:C4"/>
    <mergeCell ref="A9:C9"/>
    <mergeCell ref="A62:L62"/>
    <mergeCell ref="A12:C12"/>
    <mergeCell ref="D12:F12"/>
    <mergeCell ref="A17:C17"/>
    <mergeCell ref="A35:D35"/>
    <mergeCell ref="A43:C43"/>
    <mergeCell ref="A51:C51"/>
    <mergeCell ref="A16:L16"/>
    <mergeCell ref="A71:N71"/>
    <mergeCell ref="K67:N67"/>
    <mergeCell ref="A10:N10"/>
    <mergeCell ref="D17:F17"/>
    <mergeCell ref="G17:I17"/>
    <mergeCell ref="A26:C26"/>
  </mergeCells>
  <phoneticPr fontId="0" type="noConversion"/>
  <dataValidations count="2">
    <dataValidation allowBlank="1" showErrorMessage="1" showInputMessage="1" sqref="D18:D34 D36:D61 D13:D14" type="list">
      <formula1>"POJ,DPP"</formula1>
    </dataValidation>
    <dataValidation allowBlank="1" showErrorMessage="1" showInputMessage="1" sqref="D15" type="list">
      <formula1>"POJ,DPP,DPČ bez POJ"</formula1>
    </dataValidation>
  </dataValidations>
  <pageMargins bottom="0.78740157480314998" footer="0.511811023622047" header="0.511811023622047" left="0.59055118110236204" right="0.59055118110236204" top="0.78740157480314998"/>
  <pageSetup cellComments="asDisplayed" orientation="portrait" paperSize="8" r:id="rId1" scale="62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Mzdové náklady</vt:lpstr>
    </vt:vector>
  </TitlesOfParts>
  <Company>MPSV 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2006-02-27T13:53:24Z</dcterms:created>
  <cp:lastPrinted>2012-03-21T13:48:50Z</cp:lastPrinted>
  <dcterms:modified xsi:type="dcterms:W3CDTF">2013-10-04T09:08:35Z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_NewReviewCycle" pid="2">
    <vt:lpwstr/>
  </property>
</Properties>
</file>