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výpočet refundace os. nákladů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<sst xmlns="http://schemas.openxmlformats.org/spreadsheetml/2006/main" count="25" uniqueCount="19">
  <si>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Bez využití prostředků OP LZZ</t>
  </si>
  <si>
    <t>Mzdové náklady</t>
  </si>
  <si>
    <t>Náhr.mzdy dle § 209</t>
  </si>
  <si>
    <t>Pozn. Mzdové náklady včetně odvodů</t>
  </si>
  <si>
    <t>Osobní náklady na zaměstnance za dobu strávenou na školení</t>
  </si>
  <si>
    <t>Možná výše refundace v projektu podporovaném z OP LZZ (maximálně do výše trojnásobku minimální mzdy)</t>
  </si>
  <si>
    <t>Veřejná podpora pro velký podnik</t>
  </si>
  <si>
    <t>Veřejná podpora pro střední podnik</t>
  </si>
  <si>
    <t>Veřejná podpora pro malý podnik</t>
  </si>
  <si>
    <t>Intenzita podpory (%)</t>
  </si>
  <si>
    <t>Náklady hrazené z OP LZZ</t>
  </si>
  <si>
    <t>Náklady hrazené podnikem</t>
  </si>
  <si>
    <t>Podpora de minimis nebo dle "dočasného rámce"</t>
  </si>
  <si>
    <t>Obecné vzdělávání</t>
  </si>
  <si>
    <t>Obecné vzdělávání pro znevýhodněné</t>
  </si>
  <si>
    <t>Specifické vzdělávání</t>
  </si>
  <si>
    <t>Specifické vzdělávání pro znevýhodněné</t>
  </si>
  <si>
    <t>Pozn. Vyplňte žluté pole částkou osobních nákladů.</t>
  </si>
  <si>
    <t xml:space="preserve">           Částky v Kč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</si>
</sst>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8"/>
  <sheetViews>
    <sheetView tabSelected="1" workbookViewId="0" topLeftCell="A1">
      <selection activeCell="I6" sqref="I6"/>
    </sheetView>
  </sheetViews>
  <sheetFormatPr defaultColWidth="9.140625" defaultRowHeight="12.75"/>
  <cols>
    <col min="1" max="1" width="24.140625" style="0" customWidth="1"/>
    <col min="2" max="2" width="12.421875" style="0" customWidth="1"/>
    <col min="3" max="3" width="13.57421875" style="0" customWidth="1"/>
    <col min="4" max="4" width="12.7109375" style="0" customWidth="1"/>
    <col min="5" max="5" width="9.7109375" style="0" customWidth="1"/>
    <col min="6" max="6" width="11.57421875" style="0" customWidth="1"/>
    <col min="7" max="7" width="12.7109375" style="0" customWidth="1"/>
    <col min="8" max="8" width="10.00390625" style="0" customWidth="1"/>
    <col min="9" max="11" width="12.7109375" style="0" customWidth="1"/>
  </cols>
  <sheetData>
    <row r="3" spans="1:11" s="3" customFormat="1" ht="27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3" customFormat="1" ht="27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3" customFormat="1" ht="21.75" customHeight="1">
      <c r="A5" s="36" t="s">
        <v>0</v>
      </c>
      <c r="B5" s="37"/>
      <c r="C5" s="37"/>
      <c r="D5" s="2"/>
      <c r="E5" s="2"/>
      <c r="F5" s="2"/>
      <c r="G5" s="2"/>
      <c r="H5" s="2"/>
      <c r="I5" s="2"/>
      <c r="J5" s="2"/>
      <c r="K5" s="2"/>
    </row>
    <row r="6" spans="1:3" s="3" customFormat="1" ht="20.25" customHeight="1">
      <c r="A6" s="4" t="s">
        <v>1</v>
      </c>
      <c r="B6" s="38">
        <v>0</v>
      </c>
      <c r="C6" s="5">
        <v>1</v>
      </c>
    </row>
    <row r="7" spans="1:3" s="3" customFormat="1" ht="20.25" customHeight="1">
      <c r="A7" s="4" t="s">
        <v>2</v>
      </c>
      <c r="B7" s="6">
        <f>B6*0.6</f>
        <v>0</v>
      </c>
      <c r="C7" s="5">
        <v>0.6</v>
      </c>
    </row>
    <row r="8" spans="1:3" s="3" customFormat="1" ht="6.75" customHeight="1">
      <c r="A8" s="7"/>
      <c r="B8" s="8"/>
      <c r="C8" s="9"/>
    </row>
    <row r="9" spans="1:7" s="3" customFormat="1" ht="18">
      <c r="A9" s="10" t="s">
        <v>3</v>
      </c>
      <c r="C9" s="11" t="s">
        <v>4</v>
      </c>
      <c r="D9" s="12"/>
      <c r="E9" s="12"/>
      <c r="F9" s="12"/>
      <c r="G9" s="12"/>
    </row>
    <row r="10" spans="1:3" s="3" customFormat="1" ht="16.5">
      <c r="A10" s="7"/>
      <c r="B10" s="13"/>
      <c r="C10" s="14"/>
    </row>
    <row r="11" spans="1:10" ht="33.75" customHeight="1">
      <c r="A11" s="34" t="s">
        <v>5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7" ht="36.75" customHeight="1">
      <c r="A12" s="15"/>
      <c r="B12" s="28" t="s">
        <v>6</v>
      </c>
      <c r="C12" s="29"/>
      <c r="D12" s="30"/>
      <c r="E12" s="28" t="s">
        <v>7</v>
      </c>
      <c r="F12" s="31"/>
      <c r="G12" s="32"/>
      <c r="H12" s="33" t="s">
        <v>8</v>
      </c>
      <c r="I12" s="33"/>
      <c r="J12" s="33"/>
      <c r="L12" s="16"/>
      <c r="M12" s="16"/>
      <c r="N12" s="16"/>
      <c r="O12" s="16"/>
      <c r="P12" s="16"/>
      <c r="Q12" s="16"/>
    </row>
    <row r="13" spans="1:17" ht="64.5" customHeight="1">
      <c r="A13" s="15"/>
      <c r="B13" s="17" t="s">
        <v>9</v>
      </c>
      <c r="C13" s="17" t="s">
        <v>10</v>
      </c>
      <c r="D13" s="17" t="s">
        <v>11</v>
      </c>
      <c r="E13" s="17" t="s">
        <v>9</v>
      </c>
      <c r="F13" s="17" t="s">
        <v>10</v>
      </c>
      <c r="G13" s="17" t="s">
        <v>11</v>
      </c>
      <c r="H13" s="17" t="s">
        <v>9</v>
      </c>
      <c r="I13" s="17" t="s">
        <v>10</v>
      </c>
      <c r="J13" s="17" t="s">
        <v>11</v>
      </c>
      <c r="L13" s="16"/>
      <c r="M13" s="16"/>
      <c r="N13" s="16"/>
      <c r="O13" s="16"/>
      <c r="P13" s="16"/>
      <c r="Q13" s="16"/>
    </row>
    <row r="14" spans="1:17" ht="24" customHeight="1">
      <c r="A14" s="18" t="s">
        <v>12</v>
      </c>
      <c r="B14" s="19">
        <v>100</v>
      </c>
      <c r="C14" s="20">
        <f>IF($B$6&gt;24000,24000,$B$6)</f>
        <v>0</v>
      </c>
      <c r="D14" s="21">
        <f>$B$6-C14</f>
        <v>0</v>
      </c>
      <c r="E14" s="19">
        <v>100</v>
      </c>
      <c r="F14" s="20">
        <f>IF($B$6&gt;24000,24000,$B$6)</f>
        <v>0</v>
      </c>
      <c r="G14" s="21">
        <f>$B$6-F14</f>
        <v>0</v>
      </c>
      <c r="H14" s="19">
        <v>100</v>
      </c>
      <c r="I14" s="20">
        <f>IF($B$6&gt;24000,24000,$B$6)</f>
        <v>0</v>
      </c>
      <c r="J14" s="21">
        <f>$B$6-I14</f>
        <v>0</v>
      </c>
      <c r="L14" s="16"/>
      <c r="M14" s="16"/>
      <c r="N14" s="16"/>
      <c r="O14" s="16"/>
      <c r="P14" s="16"/>
      <c r="Q14" s="16"/>
    </row>
    <row r="15" spans="1:17" ht="21.75" customHeight="1">
      <c r="A15" s="18" t="s">
        <v>13</v>
      </c>
      <c r="B15" s="19">
        <v>60</v>
      </c>
      <c r="C15" s="20">
        <f>IF(0.6*$B$6&gt;24000,24000,$B$6*0.6)</f>
        <v>0</v>
      </c>
      <c r="D15" s="21">
        <f>$B$6-C15</f>
        <v>0</v>
      </c>
      <c r="E15" s="19">
        <v>70</v>
      </c>
      <c r="F15" s="20">
        <f>IF(0.7*$B$6&gt;24000,24000,$B$6*0.7)</f>
        <v>0</v>
      </c>
      <c r="G15" s="21">
        <f>$B$6-F15</f>
        <v>0</v>
      </c>
      <c r="H15" s="19">
        <v>80</v>
      </c>
      <c r="I15" s="20">
        <f>IF(0.8*$B$6&gt;24000,24000,$B$6*0.8)</f>
        <v>0</v>
      </c>
      <c r="J15" s="21">
        <f>$B$6-I15</f>
        <v>0</v>
      </c>
      <c r="L15" s="16"/>
      <c r="M15" s="16"/>
      <c r="N15" s="16"/>
      <c r="O15" s="16"/>
      <c r="P15" s="16"/>
      <c r="Q15" s="16"/>
    </row>
    <row r="16" spans="1:17" ht="30.75" customHeight="1">
      <c r="A16" s="18" t="s">
        <v>14</v>
      </c>
      <c r="B16" s="19">
        <v>70</v>
      </c>
      <c r="C16" s="20">
        <f>IF(0.7*$B$6&gt;24000,24000,$B$6*0.7)</f>
        <v>0</v>
      </c>
      <c r="D16" s="21">
        <f>$B$6-C16</f>
        <v>0</v>
      </c>
      <c r="E16" s="19">
        <v>80</v>
      </c>
      <c r="F16" s="20">
        <f>IF(0.8*$B$6&gt;24000,24000,$B$6*0.8)</f>
        <v>0</v>
      </c>
      <c r="G16" s="21">
        <f>$B$6-F16</f>
        <v>0</v>
      </c>
      <c r="H16" s="19">
        <v>80</v>
      </c>
      <c r="I16" s="20">
        <f>IF(0.8*$B$6&gt;24000,24000,$B$6*0.8)</f>
        <v>0</v>
      </c>
      <c r="J16" s="21">
        <f>$B$6-I16</f>
        <v>0</v>
      </c>
      <c r="L16" s="16"/>
      <c r="M16" s="16"/>
      <c r="N16" s="16"/>
      <c r="O16" s="16"/>
      <c r="P16" s="16"/>
      <c r="Q16" s="16"/>
    </row>
    <row r="17" spans="1:17" ht="21.75" customHeight="1">
      <c r="A17" s="18" t="s">
        <v>15</v>
      </c>
      <c r="B17" s="19">
        <v>25</v>
      </c>
      <c r="C17" s="20">
        <f>IF(0.25*$B$6&gt;24000,24000,$B$6*0.25)</f>
        <v>0</v>
      </c>
      <c r="D17" s="21">
        <f>$B$6-C17</f>
        <v>0</v>
      </c>
      <c r="E17" s="19">
        <v>35</v>
      </c>
      <c r="F17" s="20">
        <f>IF(0.35*$B$6&gt;24000,24000,$B$6*0.35)</f>
        <v>0</v>
      </c>
      <c r="G17" s="21">
        <f>$B$6-F17</f>
        <v>0</v>
      </c>
      <c r="H17" s="19">
        <v>45</v>
      </c>
      <c r="I17" s="20">
        <f>IF(0.45*$B$6&gt;24000,24000,$B$6*0.45)</f>
        <v>0</v>
      </c>
      <c r="J17" s="21">
        <f>$B$6-I17</f>
        <v>0</v>
      </c>
      <c r="L17" s="16"/>
      <c r="M17" s="16"/>
      <c r="N17" s="16"/>
      <c r="O17" s="16"/>
      <c r="P17" s="16"/>
      <c r="Q17" s="16"/>
    </row>
    <row r="18" spans="1:17" ht="29.25" customHeight="1">
      <c r="A18" s="18" t="s">
        <v>16</v>
      </c>
      <c r="B18" s="19">
        <v>35</v>
      </c>
      <c r="C18" s="20">
        <f>IF(0.35*$B$6&gt;24000,24000,$B$6*0.35)</f>
        <v>0</v>
      </c>
      <c r="D18" s="21">
        <f>$B$6-C18</f>
        <v>0</v>
      </c>
      <c r="E18" s="19">
        <v>45</v>
      </c>
      <c r="F18" s="20">
        <f>IF(0.45*$B$6&gt;24000,24000,$B$6*0.45)</f>
        <v>0</v>
      </c>
      <c r="G18" s="21">
        <f>$B$6-F18</f>
        <v>0</v>
      </c>
      <c r="H18" s="19">
        <v>55</v>
      </c>
      <c r="I18" s="20">
        <f>IF(0.55*$B$6&gt;24000,24000,$B$6*0.55)</f>
        <v>0</v>
      </c>
      <c r="J18" s="21">
        <f>$B$6-I18</f>
        <v>0</v>
      </c>
      <c r="L18" s="16"/>
      <c r="M18" s="16"/>
      <c r="N18" s="16"/>
      <c r="O18" s="16"/>
      <c r="P18" s="16"/>
      <c r="Q18" s="16"/>
    </row>
    <row r="19" spans="1:17" ht="11.25" customHeight="1">
      <c r="A19" s="22"/>
      <c r="B19" s="23"/>
      <c r="C19" s="24"/>
      <c r="D19" s="24"/>
      <c r="E19" s="23"/>
      <c r="F19" s="24"/>
      <c r="G19" s="24"/>
      <c r="H19" s="23"/>
      <c r="I19" s="24"/>
      <c r="J19" s="24"/>
      <c r="L19" s="16"/>
      <c r="M19" s="16"/>
      <c r="N19" s="16"/>
      <c r="O19" s="16"/>
      <c r="P19" s="16"/>
      <c r="Q19" s="16"/>
    </row>
    <row r="21" ht="12.75">
      <c r="A21" s="10" t="s">
        <v>17</v>
      </c>
    </row>
    <row r="22" ht="12.75">
      <c r="A22" s="10" t="s">
        <v>18</v>
      </c>
    </row>
    <row r="23" spans="3:10" ht="12.75">
      <c r="C23" s="13"/>
      <c r="D23" s="25"/>
      <c r="E23" s="25"/>
      <c r="F23" s="25"/>
      <c r="G23" s="25"/>
      <c r="H23" s="25"/>
      <c r="I23" s="25"/>
      <c r="J23" s="25"/>
    </row>
    <row r="24" spans="3:10" ht="12.75">
      <c r="C24" s="25"/>
      <c r="D24" s="25"/>
      <c r="E24" s="25"/>
      <c r="F24" s="25"/>
      <c r="G24" s="25"/>
      <c r="H24" s="25"/>
      <c r="I24" s="25"/>
      <c r="J24" s="25"/>
    </row>
    <row r="25" spans="3:10" ht="12.75">
      <c r="C25" s="13"/>
      <c r="D25" s="25"/>
      <c r="E25" s="25"/>
      <c r="F25" s="25"/>
      <c r="G25" s="25"/>
      <c r="H25" s="25"/>
      <c r="I25" s="25"/>
      <c r="J25" s="25"/>
    </row>
    <row r="26" spans="3:10" ht="12.75">
      <c r="C26" s="25"/>
      <c r="D26" s="25"/>
      <c r="E26" s="25"/>
      <c r="F26" s="25"/>
      <c r="G26" s="25"/>
      <c r="H26" s="25"/>
      <c r="I26" s="25"/>
      <c r="J26" s="25"/>
    </row>
    <row r="27" spans="3:10" ht="12.75">
      <c r="C27" s="25"/>
      <c r="D27" s="25"/>
      <c r="E27" s="25"/>
      <c r="F27" s="25"/>
      <c r="G27" s="25"/>
      <c r="H27" s="25"/>
      <c r="I27" s="25"/>
      <c r="J27" s="25"/>
    </row>
    <row r="28" spans="3:10" ht="12.75">
      <c r="C28" s="25"/>
      <c r="D28" s="25"/>
      <c r="E28" s="25"/>
      <c r="F28" s="25"/>
      <c r="G28" s="25"/>
      <c r="H28" s="25"/>
      <c r="I28" s="25"/>
      <c r="J28" s="25"/>
    </row>
  </sheetData>
  <sheetProtection password="ED8C" sheet="1" objects="1" scenarios="1"/>
  <mergeCells count="6">
    <mergeCell ref="A3:K3"/>
    <mergeCell ref="B12:D12"/>
    <mergeCell ref="E12:G12"/>
    <mergeCell ref="H12:J12"/>
    <mergeCell ref="A11:J11"/>
    <mergeCell ref="A5:C5"/>
  </mergeCells>
  <printOptions/>
  <pageMargins left="0.54" right="0.19" top="0.46" bottom="0.63" header="0.34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pavelkovam</dc:creator>
  <cp:keywords/>
  <dc:description/>
  <cp:lastModifiedBy>pavelkovam</cp:lastModifiedBy>
  <dcterms:created xsi:type="dcterms:W3CDTF">2009-03-17T16:57:39Z</dcterms:created>
  <dcterms:modified xsi:type="dcterms:W3CDTF">2009-03-18T15:58:42Z</dcterms:modified>
  <cp:category/>
  <cp:version/>
  <cp:contentType/>
  <cp:contentStatus/>
</cp:coreProperties>
</file>