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530"/>
  </bookViews>
  <sheets>
    <sheet name="II.část" sheetId="1" r:id="rId1"/>
    <sheet name="List1" sheetId="2" r:id="rId2"/>
  </sheets>
  <definedNames>
    <definedName name="_xlnm._FilterDatabase" localSheetId="0" hidden="1">II.část!$B$5:$BW$145</definedName>
    <definedName name="_xlnm.Print_Area" localSheetId="0">II.část!$B$1:$CG$163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66" i="1"/>
  <c r="V166"/>
  <c r="T35" l="1"/>
  <c r="R35"/>
  <c r="P35"/>
  <c r="O33" l="1"/>
  <c r="K33" s="1"/>
  <c r="J33" s="1"/>
  <c r="N33"/>
  <c r="G33"/>
  <c r="O30"/>
  <c r="K30" s="1"/>
  <c r="J30" s="1"/>
  <c r="N30"/>
  <c r="L30"/>
  <c r="G30"/>
  <c r="O41"/>
  <c r="K41" s="1"/>
  <c r="J41" s="1"/>
  <c r="N41"/>
  <c r="G41"/>
  <c r="O40"/>
  <c r="K40" s="1"/>
  <c r="J40" s="1"/>
  <c r="N40"/>
  <c r="G40"/>
  <c r="O89"/>
  <c r="K89" s="1"/>
  <c r="J89" s="1"/>
  <c r="N89"/>
  <c r="G89"/>
  <c r="H33" l="1"/>
  <c r="I33" s="1"/>
  <c r="H41"/>
  <c r="I41" s="1"/>
  <c r="H30"/>
  <c r="I30" s="1"/>
  <c r="H89"/>
  <c r="I89" s="1"/>
  <c r="H40"/>
  <c r="I40" s="1"/>
  <c r="O82"/>
  <c r="K82" s="1"/>
  <c r="J82" s="1"/>
  <c r="N82"/>
  <c r="G82"/>
  <c r="O22"/>
  <c r="K22" s="1"/>
  <c r="J22" s="1"/>
  <c r="N22"/>
  <c r="G22"/>
  <c r="H82" l="1"/>
  <c r="I82" s="1"/>
  <c r="H22"/>
  <c r="I22" s="1"/>
  <c r="O50"/>
  <c r="N50"/>
  <c r="G50"/>
  <c r="O49"/>
  <c r="N49"/>
  <c r="G49"/>
  <c r="K50" l="1"/>
  <c r="J50" s="1"/>
  <c r="K49"/>
  <c r="J49" s="1"/>
  <c r="H50"/>
  <c r="I50" s="1"/>
  <c r="H49"/>
  <c r="I49" s="1"/>
  <c r="O8"/>
  <c r="K8" s="1"/>
  <c r="J8" s="1"/>
  <c r="N8"/>
  <c r="L8"/>
  <c r="G8"/>
  <c r="H8" l="1"/>
  <c r="I8" s="1"/>
  <c r="O34"/>
  <c r="N34"/>
  <c r="G34"/>
  <c r="K34" l="1"/>
  <c r="J34" s="1"/>
  <c r="H34"/>
  <c r="I34" s="1"/>
  <c r="O32" l="1"/>
  <c r="N32"/>
  <c r="G32"/>
  <c r="K32" l="1"/>
  <c r="J32" s="1"/>
  <c r="H32"/>
  <c r="I32" s="1"/>
  <c r="BR15" l="1"/>
  <c r="BS15"/>
  <c r="BT15"/>
  <c r="BU15"/>
  <c r="BV15"/>
  <c r="BW15"/>
  <c r="BR17"/>
  <c r="BS17"/>
  <c r="BT17"/>
  <c r="BU17"/>
  <c r="BV17"/>
  <c r="BW17"/>
  <c r="BR35"/>
  <c r="BS35"/>
  <c r="BT35"/>
  <c r="BU35"/>
  <c r="BV35"/>
  <c r="BW35"/>
  <c r="BR37"/>
  <c r="BS37"/>
  <c r="BT37"/>
  <c r="BU37"/>
  <c r="BV37"/>
  <c r="BW37"/>
  <c r="BR79"/>
  <c r="BS79"/>
  <c r="BT79"/>
  <c r="BU79"/>
  <c r="BV79"/>
  <c r="BW79"/>
  <c r="BR81"/>
  <c r="BS81"/>
  <c r="BT81"/>
  <c r="BU81"/>
  <c r="BV81"/>
  <c r="BW81"/>
  <c r="BR104"/>
  <c r="BS104"/>
  <c r="BT104"/>
  <c r="BU104"/>
  <c r="BV104"/>
  <c r="BW104"/>
  <c r="BR106"/>
  <c r="BS106"/>
  <c r="BT106"/>
  <c r="BU106"/>
  <c r="BV106"/>
  <c r="BW106"/>
  <c r="BR109"/>
  <c r="BS109"/>
  <c r="BT109"/>
  <c r="BU109"/>
  <c r="BV109"/>
  <c r="BW109"/>
  <c r="BR111"/>
  <c r="BS111"/>
  <c r="BT111"/>
  <c r="BU111"/>
  <c r="BV111"/>
  <c r="BW111"/>
  <c r="BR114"/>
  <c r="BS114"/>
  <c r="BT114"/>
  <c r="BU114"/>
  <c r="BV114"/>
  <c r="BW114"/>
  <c r="BR116"/>
  <c r="BS116"/>
  <c r="BT116"/>
  <c r="BU116"/>
  <c r="BV116"/>
  <c r="BW116"/>
  <c r="BR138"/>
  <c r="BS138"/>
  <c r="BT138"/>
  <c r="BU138"/>
  <c r="BV138"/>
  <c r="BW138"/>
  <c r="BR140"/>
  <c r="BS140"/>
  <c r="BT140"/>
  <c r="BU140"/>
  <c r="BV140"/>
  <c r="BW140"/>
  <c r="BR143"/>
  <c r="BS143"/>
  <c r="BT143"/>
  <c r="BU143"/>
  <c r="BV143"/>
  <c r="BW143"/>
  <c r="BR145"/>
  <c r="BS145"/>
  <c r="BT145"/>
  <c r="BU145"/>
  <c r="BV145"/>
  <c r="BW145"/>
  <c r="BV150" l="1"/>
  <c r="BR156"/>
  <c r="BV156"/>
  <c r="BR150"/>
  <c r="BS156"/>
  <c r="BU150"/>
  <c r="BW156"/>
  <c r="BT150"/>
  <c r="BU156"/>
  <c r="BW150"/>
  <c r="BS150"/>
  <c r="BT156"/>
  <c r="O12"/>
  <c r="K12" s="1"/>
  <c r="J12" s="1"/>
  <c r="N12"/>
  <c r="L12"/>
  <c r="O117"/>
  <c r="O73" l="1"/>
  <c r="K73" s="1"/>
  <c r="J73" s="1"/>
  <c r="N73"/>
  <c r="G73"/>
  <c r="G12"/>
  <c r="H12" s="1"/>
  <c r="I12" s="1"/>
  <c r="O39"/>
  <c r="N39"/>
  <c r="G39"/>
  <c r="O31"/>
  <c r="N31"/>
  <c r="G31"/>
  <c r="O29"/>
  <c r="N29"/>
  <c r="G29"/>
  <c r="K39" l="1"/>
  <c r="J39" s="1"/>
  <c r="K31"/>
  <c r="J31" s="1"/>
  <c r="K29"/>
  <c r="J29" s="1"/>
  <c r="H29"/>
  <c r="I29" s="1"/>
  <c r="H31"/>
  <c r="I31" s="1"/>
  <c r="H39"/>
  <c r="I39" s="1"/>
  <c r="H73"/>
  <c r="I73" s="1"/>
  <c r="O27" l="1"/>
  <c r="N27"/>
  <c r="G27"/>
  <c r="O25"/>
  <c r="N25"/>
  <c r="G25"/>
  <c r="K25" l="1"/>
  <c r="J25" s="1"/>
  <c r="K27"/>
  <c r="J27" s="1"/>
  <c r="H25"/>
  <c r="I25" s="1"/>
  <c r="H27"/>
  <c r="I27" s="1"/>
  <c r="L11"/>
  <c r="L10"/>
  <c r="L9"/>
  <c r="L7"/>
  <c r="O28" l="1"/>
  <c r="N28"/>
  <c r="G28"/>
  <c r="O26"/>
  <c r="N26"/>
  <c r="G26"/>
  <c r="O72"/>
  <c r="K72" s="1"/>
  <c r="J72" s="1"/>
  <c r="N72"/>
  <c r="G72"/>
  <c r="O71"/>
  <c r="N71"/>
  <c r="G71"/>
  <c r="O70"/>
  <c r="N70"/>
  <c r="G70"/>
  <c r="O69"/>
  <c r="N69"/>
  <c r="G69"/>
  <c r="K71" l="1"/>
  <c r="J71" s="1"/>
  <c r="K70"/>
  <c r="J70" s="1"/>
  <c r="K28"/>
  <c r="J28" s="1"/>
  <c r="K26"/>
  <c r="J26" s="1"/>
  <c r="K69"/>
  <c r="J69" s="1"/>
  <c r="H72"/>
  <c r="I72" s="1"/>
  <c r="H69"/>
  <c r="I69" s="1"/>
  <c r="H26"/>
  <c r="I26" s="1"/>
  <c r="H71"/>
  <c r="I71" s="1"/>
  <c r="H70"/>
  <c r="I70" s="1"/>
  <c r="H28"/>
  <c r="I28" s="1"/>
  <c r="O99"/>
  <c r="N99"/>
  <c r="G99"/>
  <c r="O98"/>
  <c r="N98"/>
  <c r="G98"/>
  <c r="O97"/>
  <c r="K97" s="1"/>
  <c r="N97"/>
  <c r="G97"/>
  <c r="O96"/>
  <c r="N96"/>
  <c r="G96"/>
  <c r="O95"/>
  <c r="N95"/>
  <c r="G95"/>
  <c r="O94"/>
  <c r="N94"/>
  <c r="G94"/>
  <c r="O93"/>
  <c r="N93"/>
  <c r="G93"/>
  <c r="O92"/>
  <c r="N92"/>
  <c r="G92"/>
  <c r="O91"/>
  <c r="N91"/>
  <c r="G91"/>
  <c r="K93" l="1"/>
  <c r="J93" s="1"/>
  <c r="K92"/>
  <c r="J92" s="1"/>
  <c r="K96"/>
  <c r="J96" s="1"/>
  <c r="K91"/>
  <c r="J91" s="1"/>
  <c r="K95"/>
  <c r="J95" s="1"/>
  <c r="K99"/>
  <c r="J99" s="1"/>
  <c r="K94"/>
  <c r="J94" s="1"/>
  <c r="K98"/>
  <c r="J98" s="1"/>
  <c r="J97"/>
  <c r="H93"/>
  <c r="I93" s="1"/>
  <c r="H92"/>
  <c r="I92" s="1"/>
  <c r="H97"/>
  <c r="I97" s="1"/>
  <c r="H95"/>
  <c r="I95" s="1"/>
  <c r="H91"/>
  <c r="I91" s="1"/>
  <c r="H94"/>
  <c r="I94" s="1"/>
  <c r="H96"/>
  <c r="I96" s="1"/>
  <c r="H99"/>
  <c r="I99" s="1"/>
  <c r="H98"/>
  <c r="I98" s="1"/>
  <c r="O68"/>
  <c r="N68"/>
  <c r="G68"/>
  <c r="O67"/>
  <c r="N67"/>
  <c r="G67"/>
  <c r="O66"/>
  <c r="N66"/>
  <c r="G66"/>
  <c r="O65"/>
  <c r="N65"/>
  <c r="G65"/>
  <c r="O64"/>
  <c r="N64"/>
  <c r="G64"/>
  <c r="O63"/>
  <c r="N63"/>
  <c r="G63"/>
  <c r="O62"/>
  <c r="N62"/>
  <c r="G62"/>
  <c r="O61"/>
  <c r="N61"/>
  <c r="G61"/>
  <c r="O60"/>
  <c r="N60"/>
  <c r="G60"/>
  <c r="O59"/>
  <c r="N59"/>
  <c r="G59"/>
  <c r="O58"/>
  <c r="N58"/>
  <c r="G58"/>
  <c r="O57"/>
  <c r="N57"/>
  <c r="G57"/>
  <c r="O56"/>
  <c r="N56"/>
  <c r="G56"/>
  <c r="O55"/>
  <c r="N55"/>
  <c r="G55"/>
  <c r="O54"/>
  <c r="N54"/>
  <c r="G54"/>
  <c r="O53"/>
  <c r="N53"/>
  <c r="G53"/>
  <c r="K53" l="1"/>
  <c r="J53" s="1"/>
  <c r="K65"/>
  <c r="J65" s="1"/>
  <c r="K56"/>
  <c r="J56" s="1"/>
  <c r="K60"/>
  <c r="J60" s="1"/>
  <c r="K64"/>
  <c r="J64" s="1"/>
  <c r="K68"/>
  <c r="J68" s="1"/>
  <c r="K61"/>
  <c r="J61" s="1"/>
  <c r="K55"/>
  <c r="J55" s="1"/>
  <c r="K57"/>
  <c r="J57" s="1"/>
  <c r="K59"/>
  <c r="J59" s="1"/>
  <c r="K63"/>
  <c r="J63" s="1"/>
  <c r="K67"/>
  <c r="J67" s="1"/>
  <c r="K54"/>
  <c r="J54" s="1"/>
  <c r="K58"/>
  <c r="J58" s="1"/>
  <c r="K62"/>
  <c r="J62" s="1"/>
  <c r="K66"/>
  <c r="J66" s="1"/>
  <c r="H56"/>
  <c r="I56" s="1"/>
  <c r="H60"/>
  <c r="I60" s="1"/>
  <c r="H64"/>
  <c r="I64" s="1"/>
  <c r="H68"/>
  <c r="I68" s="1"/>
  <c r="H55"/>
  <c r="I55" s="1"/>
  <c r="H59"/>
  <c r="I59" s="1"/>
  <c r="H63"/>
  <c r="I63" s="1"/>
  <c r="H67"/>
  <c r="I67" s="1"/>
  <c r="H54"/>
  <c r="I54" s="1"/>
  <c r="H53"/>
  <c r="I53" s="1"/>
  <c r="H57"/>
  <c r="I57" s="1"/>
  <c r="H61"/>
  <c r="I61" s="1"/>
  <c r="H65"/>
  <c r="I65" s="1"/>
  <c r="H58"/>
  <c r="I58" s="1"/>
  <c r="H62"/>
  <c r="I62" s="1"/>
  <c r="H66"/>
  <c r="I66" s="1"/>
  <c r="P138"/>
  <c r="O135" l="1"/>
  <c r="K135" s="1"/>
  <c r="J135" s="1"/>
  <c r="N135"/>
  <c r="G135"/>
  <c r="O134"/>
  <c r="K134" s="1"/>
  <c r="J134" s="1"/>
  <c r="N134"/>
  <c r="G134"/>
  <c r="O133"/>
  <c r="K133" s="1"/>
  <c r="J133" s="1"/>
  <c r="N133"/>
  <c r="G133"/>
  <c r="O132"/>
  <c r="K132" s="1"/>
  <c r="J132" s="1"/>
  <c r="N132"/>
  <c r="G132"/>
  <c r="O131"/>
  <c r="K131" s="1"/>
  <c r="J131" s="1"/>
  <c r="N131"/>
  <c r="G131"/>
  <c r="O130"/>
  <c r="K130" s="1"/>
  <c r="J130" s="1"/>
  <c r="N130"/>
  <c r="G130"/>
  <c r="O129"/>
  <c r="K129" s="1"/>
  <c r="J129" s="1"/>
  <c r="N129"/>
  <c r="G129"/>
  <c r="O128"/>
  <c r="K128" s="1"/>
  <c r="J128" s="1"/>
  <c r="N128"/>
  <c r="G128"/>
  <c r="O127"/>
  <c r="K127" s="1"/>
  <c r="J127" s="1"/>
  <c r="N127"/>
  <c r="G127"/>
  <c r="O126"/>
  <c r="K126" s="1"/>
  <c r="J126" s="1"/>
  <c r="N126"/>
  <c r="G126"/>
  <c r="O125"/>
  <c r="K125" s="1"/>
  <c r="J125" s="1"/>
  <c r="N125"/>
  <c r="G125"/>
  <c r="O124"/>
  <c r="K124" s="1"/>
  <c r="J124" s="1"/>
  <c r="N124"/>
  <c r="G124"/>
  <c r="O123"/>
  <c r="K123" s="1"/>
  <c r="J123" s="1"/>
  <c r="N123"/>
  <c r="G123"/>
  <c r="O122"/>
  <c r="K122" s="1"/>
  <c r="J122" s="1"/>
  <c r="N122"/>
  <c r="G122"/>
  <c r="O121"/>
  <c r="K121" s="1"/>
  <c r="J121" s="1"/>
  <c r="N121"/>
  <c r="G121"/>
  <c r="O120"/>
  <c r="K120" s="1"/>
  <c r="J120" s="1"/>
  <c r="N120"/>
  <c r="G120"/>
  <c r="O119"/>
  <c r="K119" s="1"/>
  <c r="J119" s="1"/>
  <c r="N119"/>
  <c r="G119"/>
  <c r="O118"/>
  <c r="K118" s="1"/>
  <c r="J118" s="1"/>
  <c r="N118"/>
  <c r="G118"/>
  <c r="N117"/>
  <c r="G117"/>
  <c r="H117" s="1"/>
  <c r="I117" s="1"/>
  <c r="H119" l="1"/>
  <c r="I119" s="1"/>
  <c r="H123"/>
  <c r="I123" s="1"/>
  <c r="H127"/>
  <c r="I127" s="1"/>
  <c r="H131"/>
  <c r="I131" s="1"/>
  <c r="H135"/>
  <c r="I135" s="1"/>
  <c r="H118"/>
  <c r="I118" s="1"/>
  <c r="H122"/>
  <c r="I122" s="1"/>
  <c r="H126"/>
  <c r="I126" s="1"/>
  <c r="H130"/>
  <c r="I130" s="1"/>
  <c r="H134"/>
  <c r="I134" s="1"/>
  <c r="H120"/>
  <c r="I120" s="1"/>
  <c r="H124"/>
  <c r="I124" s="1"/>
  <c r="H128"/>
  <c r="I128" s="1"/>
  <c r="H132"/>
  <c r="I132" s="1"/>
  <c r="H121"/>
  <c r="I121" s="1"/>
  <c r="H125"/>
  <c r="I125" s="1"/>
  <c r="H129"/>
  <c r="I129" s="1"/>
  <c r="H133"/>
  <c r="I133" s="1"/>
  <c r="K117"/>
  <c r="J117" s="1"/>
  <c r="N90"/>
  <c r="N88"/>
  <c r="N87"/>
  <c r="N86"/>
  <c r="N85"/>
  <c r="N84"/>
  <c r="N83"/>
  <c r="N52"/>
  <c r="N51"/>
  <c r="N48"/>
  <c r="N47"/>
  <c r="N46"/>
  <c r="N45"/>
  <c r="N44"/>
  <c r="N43"/>
  <c r="N42"/>
  <c r="N38"/>
  <c r="N24"/>
  <c r="N23"/>
  <c r="N21"/>
  <c r="N20"/>
  <c r="N19"/>
  <c r="N18"/>
  <c r="N11"/>
  <c r="N10"/>
  <c r="N9"/>
  <c r="N7"/>
  <c r="N6"/>
  <c r="M6" s="1"/>
  <c r="L6" s="1"/>
  <c r="O90"/>
  <c r="K90" s="1"/>
  <c r="O38"/>
  <c r="P114"/>
  <c r="CB145"/>
  <c r="CA145"/>
  <c r="BZ145"/>
  <c r="BY145"/>
  <c r="BX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CB143"/>
  <c r="CA143"/>
  <c r="BZ143"/>
  <c r="BY143"/>
  <c r="BX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CB140"/>
  <c r="CA140"/>
  <c r="BZ140"/>
  <c r="BY140"/>
  <c r="BX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CB138"/>
  <c r="CA138"/>
  <c r="BZ138"/>
  <c r="BY138"/>
  <c r="BX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CB116"/>
  <c r="CA116"/>
  <c r="BZ116"/>
  <c r="BY116"/>
  <c r="BX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CB114"/>
  <c r="CA114"/>
  <c r="BZ114"/>
  <c r="BY114"/>
  <c r="BX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CB111"/>
  <c r="CA111"/>
  <c r="BZ111"/>
  <c r="BY111"/>
  <c r="BX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CB109"/>
  <c r="CA109"/>
  <c r="BZ109"/>
  <c r="BY109"/>
  <c r="BX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P104"/>
  <c r="CB106"/>
  <c r="CA106"/>
  <c r="BZ106"/>
  <c r="BY106"/>
  <c r="BX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CB81"/>
  <c r="CA81"/>
  <c r="BZ81"/>
  <c r="BY81"/>
  <c r="BX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P110" l="1"/>
  <c r="P144"/>
  <c r="P115"/>
  <c r="O52"/>
  <c r="G52"/>
  <c r="K52" l="1"/>
  <c r="J52" s="1"/>
  <c r="H52"/>
  <c r="I52" s="1"/>
  <c r="J90"/>
  <c r="G90"/>
  <c r="H90" s="1"/>
  <c r="O88"/>
  <c r="K88" s="1"/>
  <c r="G88"/>
  <c r="P37"/>
  <c r="CB104"/>
  <c r="CA104"/>
  <c r="BZ104"/>
  <c r="BY104"/>
  <c r="BX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O87"/>
  <c r="G87"/>
  <c r="O86"/>
  <c r="G86"/>
  <c r="O85"/>
  <c r="G85"/>
  <c r="O84"/>
  <c r="G84"/>
  <c r="O83"/>
  <c r="K83" s="1"/>
  <c r="J83" s="1"/>
  <c r="G83"/>
  <c r="O51"/>
  <c r="G51"/>
  <c r="O48"/>
  <c r="G48"/>
  <c r="CB79"/>
  <c r="CA79"/>
  <c r="BZ79"/>
  <c r="BY79"/>
  <c r="BX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47"/>
  <c r="G47"/>
  <c r="O46"/>
  <c r="G46"/>
  <c r="O45"/>
  <c r="G45"/>
  <c r="O44"/>
  <c r="G44"/>
  <c r="O43"/>
  <c r="G43"/>
  <c r="O42"/>
  <c r="G42"/>
  <c r="K38"/>
  <c r="J38" s="1"/>
  <c r="G38"/>
  <c r="H38" s="1"/>
  <c r="AF35"/>
  <c r="CB35"/>
  <c r="CA35"/>
  <c r="BZ35"/>
  <c r="BY35"/>
  <c r="BX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E35"/>
  <c r="AD35"/>
  <c r="AC35"/>
  <c r="AB35"/>
  <c r="AA35"/>
  <c r="Z35"/>
  <c r="Y35"/>
  <c r="X35"/>
  <c r="W35"/>
  <c r="V35"/>
  <c r="U35"/>
  <c r="S35"/>
  <c r="Q35"/>
  <c r="CB37"/>
  <c r="CA37"/>
  <c r="BZ37"/>
  <c r="BY37"/>
  <c r="BX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U17"/>
  <c r="P17"/>
  <c r="O24"/>
  <c r="O23"/>
  <c r="O21"/>
  <c r="O20"/>
  <c r="O19"/>
  <c r="O18"/>
  <c r="G24"/>
  <c r="G23"/>
  <c r="G21"/>
  <c r="G20"/>
  <c r="G19"/>
  <c r="G18"/>
  <c r="H83" l="1"/>
  <c r="I83" s="1"/>
  <c r="H42"/>
  <c r="I42" s="1"/>
  <c r="H43"/>
  <c r="I43" s="1"/>
  <c r="P36"/>
  <c r="I44"/>
  <c r="K44"/>
  <c r="J44" s="1"/>
  <c r="K48"/>
  <c r="J48" s="1"/>
  <c r="K87"/>
  <c r="J87" s="1"/>
  <c r="K20"/>
  <c r="J20" s="1"/>
  <c r="K42"/>
  <c r="J42" s="1"/>
  <c r="K46"/>
  <c r="J46" s="1"/>
  <c r="K85"/>
  <c r="J85" s="1"/>
  <c r="K21"/>
  <c r="J21" s="1"/>
  <c r="K18"/>
  <c r="J18" s="1"/>
  <c r="K23"/>
  <c r="J23" s="1"/>
  <c r="K43"/>
  <c r="J43" s="1"/>
  <c r="K45"/>
  <c r="J45" s="1"/>
  <c r="K47"/>
  <c r="J47" s="1"/>
  <c r="K51"/>
  <c r="J51" s="1"/>
  <c r="K84"/>
  <c r="J84" s="1"/>
  <c r="K86"/>
  <c r="J86" s="1"/>
  <c r="K19"/>
  <c r="J19" s="1"/>
  <c r="K24"/>
  <c r="J24" s="1"/>
  <c r="H85"/>
  <c r="I85" s="1"/>
  <c r="H87"/>
  <c r="I87" s="1"/>
  <c r="H51"/>
  <c r="I51" s="1"/>
  <c r="H18"/>
  <c r="I18" s="1"/>
  <c r="H23"/>
  <c r="I23" s="1"/>
  <c r="H19"/>
  <c r="I19" s="1"/>
  <c r="H20"/>
  <c r="I20" s="1"/>
  <c r="H21"/>
  <c r="I21" s="1"/>
  <c r="H24"/>
  <c r="I24" s="1"/>
  <c r="H45"/>
  <c r="I45" s="1"/>
  <c r="H46"/>
  <c r="I46" s="1"/>
  <c r="H47"/>
  <c r="I47" s="1"/>
  <c r="H88"/>
  <c r="I88" s="1"/>
  <c r="H48"/>
  <c r="I48" s="1"/>
  <c r="H84"/>
  <c r="I84" s="1"/>
  <c r="H86"/>
  <c r="I86" s="1"/>
  <c r="U154"/>
  <c r="P80"/>
  <c r="P154"/>
  <c r="J88"/>
  <c r="I90"/>
  <c r="I38"/>
  <c r="P105"/>
  <c r="G11" l="1"/>
  <c r="G10"/>
  <c r="G9"/>
  <c r="G7"/>
  <c r="G6"/>
  <c r="CB17" l="1"/>
  <c r="CB156" s="1"/>
  <c r="CA17"/>
  <c r="CA156" s="1"/>
  <c r="BZ17"/>
  <c r="BZ156" s="1"/>
  <c r="BY17"/>
  <c r="BY156" s="1"/>
  <c r="BX17"/>
  <c r="BX156" s="1"/>
  <c r="BQ17"/>
  <c r="BQ156" s="1"/>
  <c r="BP17"/>
  <c r="BP156" s="1"/>
  <c r="BO17"/>
  <c r="BO156" s="1"/>
  <c r="BN17"/>
  <c r="BN156" s="1"/>
  <c r="BM17"/>
  <c r="BM156" s="1"/>
  <c r="BL17"/>
  <c r="BL156" s="1"/>
  <c r="BK17"/>
  <c r="BK156" s="1"/>
  <c r="BJ17"/>
  <c r="BJ156" s="1"/>
  <c r="BI17"/>
  <c r="BI156" s="1"/>
  <c r="BH17"/>
  <c r="BH156" s="1"/>
  <c r="BG17"/>
  <c r="BG156" s="1"/>
  <c r="BF17"/>
  <c r="BF156" s="1"/>
  <c r="BE17"/>
  <c r="BE156" s="1"/>
  <c r="BD17"/>
  <c r="BD156" s="1"/>
  <c r="BC17"/>
  <c r="BC156" s="1"/>
  <c r="BB17"/>
  <c r="BB156" s="1"/>
  <c r="BA17"/>
  <c r="BA156" s="1"/>
  <c r="AZ17"/>
  <c r="AZ156" s="1"/>
  <c r="AY17"/>
  <c r="AY156" s="1"/>
  <c r="AX17"/>
  <c r="AX156" s="1"/>
  <c r="AW17"/>
  <c r="AW156" s="1"/>
  <c r="AV17"/>
  <c r="AV156" s="1"/>
  <c r="AU17"/>
  <c r="AU156" s="1"/>
  <c r="AT17"/>
  <c r="AT154" s="1"/>
  <c r="AS17"/>
  <c r="AS154" s="1"/>
  <c r="AR17"/>
  <c r="AR154" s="1"/>
  <c r="AQ17"/>
  <c r="AQ154" s="1"/>
  <c r="AP17"/>
  <c r="AP154" s="1"/>
  <c r="AO17"/>
  <c r="AO154" s="1"/>
  <c r="AN17"/>
  <c r="AN154" s="1"/>
  <c r="AM17"/>
  <c r="AM154" s="1"/>
  <c r="AL17"/>
  <c r="AL154" s="1"/>
  <c r="AK17"/>
  <c r="AK154" s="1"/>
  <c r="AJ17"/>
  <c r="AJ154" s="1"/>
  <c r="AI17"/>
  <c r="AI154" s="1"/>
  <c r="AH17"/>
  <c r="AH154" s="1"/>
  <c r="AG17"/>
  <c r="AG154" s="1"/>
  <c r="AF17"/>
  <c r="AF154" s="1"/>
  <c r="AE17"/>
  <c r="AE154" s="1"/>
  <c r="AD17"/>
  <c r="AD154" s="1"/>
  <c r="AC17"/>
  <c r="AC154" s="1"/>
  <c r="AB17"/>
  <c r="AB154" s="1"/>
  <c r="AA17"/>
  <c r="AA154" s="1"/>
  <c r="Z17"/>
  <c r="Z154" s="1"/>
  <c r="Y17"/>
  <c r="Y154" s="1"/>
  <c r="X17"/>
  <c r="X154" s="1"/>
  <c r="W17"/>
  <c r="W154" s="1"/>
  <c r="V17"/>
  <c r="V154" s="1"/>
  <c r="T17"/>
  <c r="T154" s="1"/>
  <c r="S17"/>
  <c r="S154" s="1"/>
  <c r="R17"/>
  <c r="R154" s="1"/>
  <c r="Q17"/>
  <c r="Q154" s="1"/>
  <c r="P156" l="1"/>
  <c r="AN156"/>
  <c r="BX158"/>
  <c r="BN158"/>
  <c r="AW158"/>
  <c r="U156"/>
  <c r="O11"/>
  <c r="O10"/>
  <c r="O9"/>
  <c r="O7"/>
  <c r="H7" s="1"/>
  <c r="CB15"/>
  <c r="CB150" s="1"/>
  <c r="CA15"/>
  <c r="CA150" s="1"/>
  <c r="BZ15"/>
  <c r="BZ150" s="1"/>
  <c r="BY15"/>
  <c r="BY150" s="1"/>
  <c r="BX15"/>
  <c r="BX150" s="1"/>
  <c r="BQ15"/>
  <c r="BQ150" s="1"/>
  <c r="BP15"/>
  <c r="BP150" s="1"/>
  <c r="BO15"/>
  <c r="BO150" s="1"/>
  <c r="BN15"/>
  <c r="BN150" s="1"/>
  <c r="BM15"/>
  <c r="BM150" s="1"/>
  <c r="BL15"/>
  <c r="BL150" s="1"/>
  <c r="BK15"/>
  <c r="BK150" s="1"/>
  <c r="BJ15"/>
  <c r="BJ150" s="1"/>
  <c r="BI15"/>
  <c r="BI150" s="1"/>
  <c r="BH15"/>
  <c r="BH150" s="1"/>
  <c r="BG15"/>
  <c r="BG150" s="1"/>
  <c r="BF15"/>
  <c r="BF150" s="1"/>
  <c r="BE15"/>
  <c r="BE150" s="1"/>
  <c r="BD15"/>
  <c r="BD150" s="1"/>
  <c r="BC15"/>
  <c r="BC150" s="1"/>
  <c r="BB15"/>
  <c r="BB150" s="1"/>
  <c r="BA15"/>
  <c r="BA150" s="1"/>
  <c r="AZ15"/>
  <c r="AZ150" s="1"/>
  <c r="AY15"/>
  <c r="AY150" s="1"/>
  <c r="AX15"/>
  <c r="AX150" s="1"/>
  <c r="AW15"/>
  <c r="AW150" s="1"/>
  <c r="AV15"/>
  <c r="AV150" s="1"/>
  <c r="AU15"/>
  <c r="AU150" s="1"/>
  <c r="AT15"/>
  <c r="AT150" s="1"/>
  <c r="AS15"/>
  <c r="AS150" s="1"/>
  <c r="AS162" s="1"/>
  <c r="AS164" s="1"/>
  <c r="AR15"/>
  <c r="AR150" s="1"/>
  <c r="AR162" s="1"/>
  <c r="AR164" s="1"/>
  <c r="AQ15"/>
  <c r="AQ150" s="1"/>
  <c r="AP15"/>
  <c r="AP150" s="1"/>
  <c r="AO15"/>
  <c r="AO150" s="1"/>
  <c r="AN15"/>
  <c r="AN150" s="1"/>
  <c r="AN162" s="1"/>
  <c r="AM15"/>
  <c r="AM150" s="1"/>
  <c r="AM162" s="1"/>
  <c r="AL15"/>
  <c r="AL150" s="1"/>
  <c r="AL162" s="1"/>
  <c r="AK15"/>
  <c r="AK150" s="1"/>
  <c r="AK162" s="1"/>
  <c r="AJ15"/>
  <c r="AJ150" s="1"/>
  <c r="AJ162" s="1"/>
  <c r="AI15"/>
  <c r="AI150" s="1"/>
  <c r="AI162" s="1"/>
  <c r="AH15"/>
  <c r="AH150" s="1"/>
  <c r="AH162" s="1"/>
  <c r="AG15"/>
  <c r="AG150" s="1"/>
  <c r="AG162" s="1"/>
  <c r="AF15"/>
  <c r="AF150" s="1"/>
  <c r="AF162" s="1"/>
  <c r="AE15"/>
  <c r="AE150" s="1"/>
  <c r="AE162" s="1"/>
  <c r="AD15"/>
  <c r="AD150" s="1"/>
  <c r="AD162" s="1"/>
  <c r="AC15"/>
  <c r="AC150" s="1"/>
  <c r="AC162" s="1"/>
  <c r="AB15"/>
  <c r="AB150" s="1"/>
  <c r="AB162" s="1"/>
  <c r="AA15"/>
  <c r="AA150" s="1"/>
  <c r="AA162" s="1"/>
  <c r="Z15"/>
  <c r="Z150" s="1"/>
  <c r="Z162" s="1"/>
  <c r="Y15"/>
  <c r="Y150" s="1"/>
  <c r="Y162" s="1"/>
  <c r="X15"/>
  <c r="X150" s="1"/>
  <c r="X162" s="1"/>
  <c r="W15"/>
  <c r="W150" s="1"/>
  <c r="W162" s="1"/>
  <c r="V15"/>
  <c r="V150" s="1"/>
  <c r="V162" s="1"/>
  <c r="U15"/>
  <c r="U150" s="1"/>
  <c r="U162" s="1"/>
  <c r="T15"/>
  <c r="T150" s="1"/>
  <c r="T162" s="1"/>
  <c r="T164" s="1"/>
  <c r="S15"/>
  <c r="S150" s="1"/>
  <c r="S162" s="1"/>
  <c r="R15"/>
  <c r="R150" s="1"/>
  <c r="R162" s="1"/>
  <c r="R164" s="1"/>
  <c r="Q15"/>
  <c r="Q150" s="1"/>
  <c r="Q162" s="1"/>
  <c r="P15"/>
  <c r="P150" s="1"/>
  <c r="P162" s="1"/>
  <c r="CA162" l="1"/>
  <c r="AT162"/>
  <c r="AT164" s="1"/>
  <c r="AP162"/>
  <c r="AQ162"/>
  <c r="AQ164" s="1"/>
  <c r="AO162"/>
  <c r="H9"/>
  <c r="I9" s="1"/>
  <c r="K9"/>
  <c r="J9" s="1"/>
  <c r="H10"/>
  <c r="I10" s="1"/>
  <c r="K10"/>
  <c r="J10" s="1"/>
  <c r="H11"/>
  <c r="I11" s="1"/>
  <c r="K11"/>
  <c r="J11" s="1"/>
  <c r="K7"/>
  <c r="J7" s="1"/>
  <c r="I7"/>
  <c r="U16"/>
  <c r="P16"/>
  <c r="AW16"/>
  <c r="AW36" s="1"/>
  <c r="AN16"/>
  <c r="AN36" l="1"/>
  <c r="U36"/>
  <c r="BN16"/>
  <c r="AQ16"/>
  <c r="BX16"/>
  <c r="AQ36" l="1"/>
  <c r="AW80"/>
  <c r="BN36"/>
  <c r="BX36"/>
  <c r="U80"/>
  <c r="AN80"/>
  <c r="O6"/>
  <c r="O146" l="1"/>
  <c r="H6"/>
  <c r="I6" s="1"/>
  <c r="I146" s="1"/>
  <c r="K6"/>
  <c r="AQ80"/>
  <c r="AN105"/>
  <c r="BN80"/>
  <c r="AW105"/>
  <c r="U105"/>
  <c r="BX80"/>
  <c r="J6" l="1"/>
  <c r="K146"/>
  <c r="U110"/>
  <c r="AN110"/>
  <c r="AW110"/>
  <c r="AN115"/>
  <c r="J146" l="1"/>
  <c r="J148"/>
  <c r="BN105"/>
  <c r="AW115"/>
  <c r="BX105"/>
  <c r="BX110" s="1"/>
  <c r="U115"/>
  <c r="AQ105"/>
  <c r="AQ110" s="1"/>
  <c r="AW139" l="1"/>
  <c r="AQ115"/>
  <c r="BN115"/>
  <c r="AN139"/>
  <c r="BX115"/>
  <c r="U139"/>
  <c r="BN110"/>
  <c r="P139"/>
  <c r="P153" s="1"/>
  <c r="AQ139" l="1"/>
  <c r="AW144"/>
  <c r="AW153" s="1"/>
  <c r="BX139"/>
  <c r="AN144"/>
  <c r="AN153" s="1"/>
  <c r="U144"/>
  <c r="U153" s="1"/>
  <c r="BN139"/>
  <c r="BN144" l="1"/>
  <c r="BN153" s="1"/>
  <c r="BX144"/>
  <c r="BX153" s="1"/>
  <c r="AQ144"/>
  <c r="AQ153" s="1"/>
  <c r="AQ156"/>
</calcChain>
</file>

<file path=xl/sharedStrings.xml><?xml version="1.0" encoding="utf-8"?>
<sst xmlns="http://schemas.openxmlformats.org/spreadsheetml/2006/main" count="226" uniqueCount="123">
  <si>
    <t>OBECNÉ IT</t>
  </si>
  <si>
    <t>MĚKKÉ A MANAŽERSKÉ DOVEDNOSTI</t>
  </si>
  <si>
    <t>JAZYKOVÁ VÝUKA</t>
  </si>
  <si>
    <t>SPECIALIZOVANÉ IT</t>
  </si>
  <si>
    <t>ÚČETNÍ, EKONOMICKÉ A PRÁVNÍ KURZY</t>
  </si>
  <si>
    <t>TECHNICKÉ A JINÉ ODBORNÉ VZDĚLÁVÁNÍ</t>
  </si>
  <si>
    <t>jmeno</t>
  </si>
  <si>
    <t>prijmeni</t>
  </si>
  <si>
    <t>nazev_funkce</t>
  </si>
  <si>
    <t>CZ-ISCO</t>
  </si>
  <si>
    <t>datum narození</t>
  </si>
  <si>
    <t>MI věk</t>
  </si>
  <si>
    <t>věk</t>
  </si>
  <si>
    <t>1 - ZÁKONODÁRCI A ŘÍDÍCÍ PRACOVNÍCI</t>
  </si>
  <si>
    <t>2 - SPECIALISTÉ</t>
  </si>
  <si>
    <t>-</t>
  </si>
  <si>
    <t>Celkem hodin</t>
  </si>
  <si>
    <t>Interní lektor</t>
  </si>
  <si>
    <t>MI účastník (min. 40 hodin)</t>
  </si>
  <si>
    <t>Počet kurzů / osoba</t>
  </si>
  <si>
    <t>54+ =</t>
  </si>
  <si>
    <t xml:space="preserve">Účastník se může účastnit max. kurzů: 10 / Nebagatelní podpora: (hodin á 60 minut)  </t>
  </si>
  <si>
    <t>MI účastník (pomocná funkce)</t>
  </si>
  <si>
    <t>MI věk (pomocná funkce)</t>
  </si>
  <si>
    <t>mezisoučet / osobohodin na kurz</t>
  </si>
  <si>
    <t>mezisoučet - celkem osobohodin na vzdělávací aktivitu</t>
  </si>
  <si>
    <t>počet účastníků / kurz</t>
  </si>
  <si>
    <t>Celkem osobohodin / aktivita</t>
  </si>
  <si>
    <t>Počet účastníků kurzu / celkem</t>
  </si>
  <si>
    <t>Area Sales Manager CZ</t>
  </si>
  <si>
    <t>Manager kvality a vývoje</t>
  </si>
  <si>
    <t>Manager zajištění a kontroly kvality</t>
  </si>
  <si>
    <t>Ředitel prodeje pro ČR a SK - Food Servis</t>
  </si>
  <si>
    <t>Manager Purchasing</t>
  </si>
  <si>
    <t>Obchodní zástupce</t>
  </si>
  <si>
    <t>Prodej FS</t>
  </si>
  <si>
    <t>Prodej retail</t>
  </si>
  <si>
    <t>Šéfkuchař - prezentér</t>
  </si>
  <si>
    <t>Trade marketing a category management specialista</t>
  </si>
  <si>
    <t>Senior product manager</t>
  </si>
  <si>
    <t>Product manager FS</t>
  </si>
  <si>
    <t>Product manager</t>
  </si>
  <si>
    <t>Junior product manager</t>
  </si>
  <si>
    <t>Účetní</t>
  </si>
  <si>
    <t>Samostatný odborný referent</t>
  </si>
  <si>
    <t>Mzdová účetní</t>
  </si>
  <si>
    <t>Asistentka generálního ředitele</t>
  </si>
  <si>
    <t>Referent Nákupu</t>
  </si>
  <si>
    <t>Fakturantka</t>
  </si>
  <si>
    <t>Logistik junior</t>
  </si>
  <si>
    <t>Logistik - specialista plánování prodeje</t>
  </si>
  <si>
    <t>IT Specialista</t>
  </si>
  <si>
    <t>Vedoucí oddělení IT</t>
  </si>
  <si>
    <t>Vývojový pracovník</t>
  </si>
  <si>
    <t>Asistentka zkušební kuchyně a vývojového oddělení</t>
  </si>
  <si>
    <t>Manažer systému managementu jakoti a bezpečnosti potravin</t>
  </si>
  <si>
    <t>Pracovnice vývoje a zkušební kuchyně</t>
  </si>
  <si>
    <t>Strojnice - obsluha plnícího stroje</t>
  </si>
  <si>
    <t>Strojnice</t>
  </si>
  <si>
    <t>Partner</t>
  </si>
  <si>
    <t>Počet zapojených osob / celkem</t>
  </si>
  <si>
    <t>Celkem osobohodin / kurz</t>
  </si>
  <si>
    <t>Počet kurzů / osoba (pomocná funkce)</t>
  </si>
  <si>
    <t>MS Power Point II. - 16 hodin</t>
  </si>
  <si>
    <t>Prezentační dovednosti - 16 hodin</t>
  </si>
  <si>
    <t>Strategické myšlení - 16 hodin</t>
  </si>
  <si>
    <t>Vyjednávání a argumentace - 16 hodin</t>
  </si>
  <si>
    <t>Efektivní komunikace - 16 hodin</t>
  </si>
  <si>
    <t>Komunikace v obtížních situací - 16 hodin</t>
  </si>
  <si>
    <t>Obchodní jednání - 16 hodin</t>
  </si>
  <si>
    <t>Obchodní dovednosti - 16 hodin</t>
  </si>
  <si>
    <t>Osobnostní typologie zákazníka - 16 hodin</t>
  </si>
  <si>
    <t>Manažerské dovednosti - 16 hodin</t>
  </si>
  <si>
    <t>Timemagament - 16 hodin</t>
  </si>
  <si>
    <t>Design a jeho kritické hodnocení - 16 hodin</t>
  </si>
  <si>
    <t>Mzdové účetnictví - Zákoník práce - 8 hodin</t>
  </si>
  <si>
    <t>Mzdové účetnictví - Sociální a zdravotní pojištění 8 hodin</t>
  </si>
  <si>
    <t>Mzdové účetnictví - Důchodové pojištění, ELDP - 8 hodin</t>
  </si>
  <si>
    <t>Mzdové účetnictví - Daně a roční zúčtování daně z příjmů - 8 hodin</t>
  </si>
  <si>
    <t>Daň z přidané hodnoty - 16 hodin</t>
  </si>
  <si>
    <t>Účetní závěrka - 8 hodin</t>
  </si>
  <si>
    <t>Novinky v daních a účetnictví 8 hodin</t>
  </si>
  <si>
    <t>Daně z příjmů právnických osob - 8 hodin</t>
  </si>
  <si>
    <t>Hmotný a nehmotný majetek - 8 hodin</t>
  </si>
  <si>
    <t>Pohledávky - 8 hodin</t>
  </si>
  <si>
    <t>Výživový poradce - 40 hodin</t>
  </si>
  <si>
    <t>Hlavní účetní</t>
  </si>
  <si>
    <t>HR Specialista</t>
  </si>
  <si>
    <t>Business Unit Controller Senior</t>
  </si>
  <si>
    <t>Senior Buyer</t>
  </si>
  <si>
    <t>Analytik oddělení podpory prodeje</t>
  </si>
  <si>
    <t>Country marketing manager senior</t>
  </si>
  <si>
    <t>Obsluha strojů - 16 hodin</t>
  </si>
  <si>
    <t>Obsluha strojů - 8 hodin</t>
  </si>
  <si>
    <t>non stop</t>
  </si>
  <si>
    <t>M20740
windows server 2016- instalace a konfigurace- 35 hodin</t>
  </si>
  <si>
    <t>M20741
windows server 2016- správa serveru - 35 hodin</t>
  </si>
  <si>
    <t>MS SQL Server 2016 - administrace</t>
  </si>
  <si>
    <t>Network security - Hacking v praxi</t>
  </si>
  <si>
    <t>Projekt manager</t>
  </si>
  <si>
    <t>Regionální KAM</t>
  </si>
  <si>
    <t>Mzdové účetnictví - Souhrn změn/novinky</t>
  </si>
  <si>
    <t>National KAM</t>
  </si>
  <si>
    <t xml:space="preserve"> </t>
  </si>
  <si>
    <t>HoReCa Specialista prodej</t>
  </si>
  <si>
    <t>Vedoucí oddělení podpory prodeje/Analytik</t>
  </si>
  <si>
    <t>Zástupce vedoucího skladu</t>
  </si>
  <si>
    <t>Dispečer</t>
  </si>
  <si>
    <t>Asistentka v administravě</t>
  </si>
  <si>
    <t>MS Power Point mírně pokročilý, pokročilý - 16 hodin</t>
  </si>
  <si>
    <t>MS Office Excel  pokročilý- 8 hodin</t>
  </si>
  <si>
    <t>MS Office Excel mírně pokročilý, pokročilý - 16 hodin</t>
  </si>
  <si>
    <t>MS Office Word mírně pokročilý, pokročilý - 16 hodin</t>
  </si>
  <si>
    <t>Počet osob</t>
  </si>
  <si>
    <t>Celkový počet osobohodin za kurz</t>
  </si>
  <si>
    <t>Cena v Kč bez DPH celkem za aktivitu</t>
  </si>
  <si>
    <t xml:space="preserve">  </t>
  </si>
  <si>
    <t>Celkový součet obecné IT</t>
  </si>
  <si>
    <t>Celkový součet specializované IT</t>
  </si>
  <si>
    <t>Network security - Hacking v praxi 35 hodin</t>
  </si>
  <si>
    <t>MS SQL Server 2016 - administrace - 35hodin</t>
  </si>
  <si>
    <t>Cena v Kč bez DPH za 1 osobohodinu za školení</t>
  </si>
  <si>
    <t>Účastník zadávacího řízení níže doplní nabídkovou cenu za osobohodinu a celkovou cenu zadané školení a celkovou nabídkovou cenu v Kč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</si>
</sst>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00"/>
    <numFmt numFmtId="166" formatCode="0.0"/>
  </numFmts>
  <fonts count="2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5"/>
      <name val="Arial"/>
      <family val="2"/>
      <charset val="238"/>
    </font>
    <font>
      <sz val="25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5" fillId="1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10" borderId="1" xfId="0" applyFont="1" applyFill="1" applyBorder="1" applyAlignment="1"/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16" fillId="0" borderId="1" xfId="0" applyFont="1" applyBorder="1"/>
    <xf numFmtId="0" fontId="16" fillId="0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9" fillId="13" borderId="1" xfId="0" applyFont="1" applyFill="1" applyBorder="1" applyAlignment="1" applyProtection="1">
      <alignment wrapText="1"/>
      <protection locked="0"/>
    </xf>
    <xf numFmtId="0" fontId="2" fillId="13" borderId="1" xfId="0" applyFont="1" applyFill="1" applyBorder="1" applyAlignment="1" applyProtection="1">
      <alignment horizontal="left" textRotation="90"/>
      <protection locked="0"/>
    </xf>
    <xf numFmtId="0" fontId="2" fillId="14" borderId="1" xfId="0" applyFont="1" applyFill="1" applyBorder="1" applyAlignment="1" applyProtection="1">
      <alignment horizontal="left" textRotation="90" wrapText="1"/>
      <protection locked="0"/>
    </xf>
    <xf numFmtId="0" fontId="7" fillId="20" borderId="1" xfId="0" applyFont="1" applyFill="1" applyBorder="1" applyAlignment="1" applyProtection="1">
      <alignment horizontal="left" textRotation="90" wrapText="1"/>
      <protection locked="0"/>
    </xf>
    <xf numFmtId="0" fontId="8" fillId="14" borderId="1" xfId="0" applyFont="1" applyFill="1" applyBorder="1" applyAlignment="1" applyProtection="1">
      <alignment horizontal="left" textRotation="90"/>
      <protection locked="0"/>
    </xf>
    <xf numFmtId="0" fontId="7" fillId="7" borderId="1" xfId="0" applyFont="1" applyFill="1" applyBorder="1" applyAlignment="1" applyProtection="1">
      <alignment horizontal="left" textRotation="90"/>
      <protection locked="0"/>
    </xf>
    <xf numFmtId="0" fontId="8" fillId="7" borderId="1" xfId="0" applyFont="1" applyFill="1" applyBorder="1" applyAlignment="1" applyProtection="1">
      <alignment horizontal="left" textRotation="90" wrapText="1"/>
      <protection locked="0"/>
    </xf>
    <xf numFmtId="0" fontId="0" fillId="9" borderId="1" xfId="0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3" fontId="7" fillId="13" borderId="1" xfId="0" applyNumberFormat="1" applyFont="1" applyFill="1" applyBorder="1" applyAlignment="1" applyProtection="1">
      <alignment horizontal="left"/>
      <protection locked="0"/>
    </xf>
    <xf numFmtId="3" fontId="7" fillId="14" borderId="1" xfId="0" applyNumberFormat="1" applyFont="1" applyFill="1" applyBorder="1" applyAlignment="1" applyProtection="1">
      <alignment horizontal="left"/>
      <protection locked="0"/>
    </xf>
    <xf numFmtId="3" fontId="7" fillId="7" borderId="1" xfId="0" applyNumberFormat="1" applyFont="1" applyFill="1" applyBorder="1" applyAlignment="1" applyProtection="1">
      <alignment horizontal="left"/>
      <protection locked="0"/>
    </xf>
    <xf numFmtId="3" fontId="7" fillId="7" borderId="8" xfId="0" applyNumberFormat="1" applyFont="1" applyFill="1" applyBorder="1" applyAlignment="1" applyProtection="1">
      <alignment horizontal="left"/>
      <protection locked="0"/>
    </xf>
    <xf numFmtId="3" fontId="7" fillId="13" borderId="8" xfId="0" applyNumberFormat="1" applyFont="1" applyFill="1" applyBorder="1" applyAlignment="1" applyProtection="1">
      <alignment horizontal="left"/>
      <protection locked="0"/>
    </xf>
    <xf numFmtId="3" fontId="7" fillId="14" borderId="8" xfId="0" applyNumberFormat="1" applyFont="1" applyFill="1" applyBorder="1" applyAlignment="1" applyProtection="1">
      <alignment horizontal="left"/>
      <protection locked="0"/>
    </xf>
    <xf numFmtId="3" fontId="9" fillId="15" borderId="3" xfId="0" applyNumberFormat="1" applyFont="1" applyFill="1" applyBorder="1" applyAlignment="1" applyProtection="1">
      <alignment horizontal="left"/>
      <protection locked="0"/>
    </xf>
    <xf numFmtId="3" fontId="9" fillId="7" borderId="3" xfId="0" applyNumberFormat="1" applyFont="1" applyFill="1" applyBorder="1" applyAlignment="1" applyProtection="1">
      <alignment horizontal="left"/>
      <protection locked="0"/>
    </xf>
    <xf numFmtId="3" fontId="7" fillId="15" borderId="3" xfId="0" applyNumberFormat="1" applyFont="1" applyFill="1" applyBorder="1" applyAlignment="1" applyProtection="1">
      <alignment horizontal="left"/>
      <protection locked="0"/>
    </xf>
    <xf numFmtId="3" fontId="9" fillId="13" borderId="3" xfId="0" applyNumberFormat="1" applyFont="1" applyFill="1" applyBorder="1" applyAlignment="1" applyProtection="1">
      <alignment horizontal="left"/>
      <protection locked="0"/>
    </xf>
    <xf numFmtId="3" fontId="9" fillId="18" borderId="3" xfId="0" applyNumberFormat="1" applyFont="1" applyFill="1" applyBorder="1" applyAlignment="1" applyProtection="1">
      <alignment horizontal="left"/>
      <protection locked="0"/>
    </xf>
    <xf numFmtId="3" fontId="9" fillId="7" borderId="1" xfId="0" applyNumberFormat="1" applyFont="1" applyFill="1" applyBorder="1" applyAlignment="1" applyProtection="1">
      <alignment horizontal="left"/>
      <protection locked="0"/>
    </xf>
    <xf numFmtId="3" fontId="7" fillId="13" borderId="4" xfId="0" applyNumberFormat="1" applyFont="1" applyFill="1" applyBorder="1" applyAlignment="1" applyProtection="1">
      <alignment horizontal="left"/>
      <protection locked="0"/>
    </xf>
    <xf numFmtId="3" fontId="7" fillId="14" borderId="4" xfId="0" applyNumberFormat="1" applyFont="1" applyFill="1" applyBorder="1" applyAlignment="1" applyProtection="1">
      <alignment horizontal="left"/>
      <protection locked="0"/>
    </xf>
    <xf numFmtId="3" fontId="7" fillId="7" borderId="4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3" fontId="4" fillId="15" borderId="0" xfId="0" applyNumberFormat="1" applyFont="1" applyFill="1" applyBorder="1" applyAlignment="1" applyProtection="1">
      <alignment horizontal="left"/>
      <protection locked="0"/>
    </xf>
    <xf numFmtId="3" fontId="0" fillId="15" borderId="0" xfId="0" applyNumberFormat="1" applyFill="1" applyBorder="1" applyAlignment="1" applyProtection="1">
      <alignment horizontal="left"/>
      <protection locked="0"/>
    </xf>
    <xf numFmtId="3" fontId="4" fillId="7" borderId="3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4" fillId="13" borderId="3" xfId="0" applyNumberFormat="1" applyFont="1" applyFill="1" applyBorder="1" applyAlignment="1" applyProtection="1">
      <alignment horizontal="left"/>
      <protection locked="0"/>
    </xf>
    <xf numFmtId="3" fontId="4" fillId="19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6" fontId="5" fillId="15" borderId="1" xfId="0" applyNumberFormat="1" applyFont="1" applyFill="1" applyBorder="1" applyAlignment="1" applyProtection="1">
      <alignment horizontal="left" wrapText="1"/>
    </xf>
    <xf numFmtId="0" fontId="5" fillId="15" borderId="1" xfId="0" applyFont="1" applyFill="1" applyBorder="1" applyAlignment="1" applyProtection="1">
      <alignment horizontal="left"/>
    </xf>
    <xf numFmtId="1" fontId="5" fillId="15" borderId="1" xfId="0" applyNumberFormat="1" applyFont="1" applyFill="1" applyBorder="1" applyAlignment="1" applyProtection="1">
      <alignment horizontal="left"/>
    </xf>
    <xf numFmtId="0" fontId="6" fillId="15" borderId="1" xfId="0" applyFont="1" applyFill="1" applyBorder="1" applyAlignment="1" applyProtection="1">
      <alignment horizontal="left"/>
    </xf>
    <xf numFmtId="0" fontId="4" fillId="15" borderId="1" xfId="0" applyFont="1" applyFill="1" applyBorder="1" applyAlignment="1" applyProtection="1">
      <alignment horizontal="left" wrapText="1"/>
    </xf>
    <xf numFmtId="14" fontId="4" fillId="15" borderId="1" xfId="0" applyNumberFormat="1" applyFont="1" applyFill="1" applyBorder="1" applyAlignment="1" applyProtection="1">
      <alignment horizontal="left" wrapText="1"/>
    </xf>
    <xf numFmtId="0" fontId="0" fillId="15" borderId="1" xfId="0" applyFont="1" applyFill="1" applyBorder="1" applyAlignment="1" applyProtection="1">
      <alignment horizontal="left"/>
    </xf>
    <xf numFmtId="0" fontId="2" fillId="7" borderId="1" xfId="0" applyFont="1" applyFill="1" applyBorder="1" applyAlignment="1" applyProtection="1">
      <alignment horizontal="left" wrapText="1"/>
    </xf>
    <xf numFmtId="0" fontId="2" fillId="10" borderId="1" xfId="0" applyFont="1" applyFill="1" applyBorder="1" applyAlignment="1" applyProtection="1">
      <alignment horizontal="left" wrapText="1"/>
    </xf>
    <xf numFmtId="0" fontId="13" fillId="10" borderId="1" xfId="0" applyFont="1" applyFill="1" applyBorder="1" applyAlignment="1" applyProtection="1">
      <alignment wrapText="1"/>
    </xf>
    <xf numFmtId="0" fontId="13" fillId="10" borderId="1" xfId="0" applyFont="1" applyFill="1" applyBorder="1" applyAlignment="1" applyProtection="1">
      <alignment horizontal="left" wrapText="1"/>
    </xf>
    <xf numFmtId="0" fontId="9" fillId="10" borderId="1" xfId="0" applyFont="1" applyFill="1" applyBorder="1" applyAlignment="1" applyProtection="1">
      <alignment horizontal="left" wrapText="1"/>
    </xf>
    <xf numFmtId="0" fontId="2" fillId="11" borderId="1" xfId="0" applyFont="1" applyFill="1" applyBorder="1" applyAlignment="1" applyProtection="1">
      <alignment horizontal="left" textRotation="90"/>
    </xf>
    <xf numFmtId="0" fontId="2" fillId="12" borderId="1" xfId="0" applyFont="1" applyFill="1" applyBorder="1" applyAlignment="1" applyProtection="1">
      <alignment horizontal="left" wrapText="1"/>
    </xf>
    <xf numFmtId="0" fontId="2" fillId="12" borderId="1" xfId="0" applyFont="1" applyFill="1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left" textRotation="90"/>
    </xf>
    <xf numFmtId="0" fontId="4" fillId="0" borderId="1" xfId="0" applyFont="1" applyFill="1" applyBorder="1" applyAlignment="1" applyProtection="1">
      <alignment vertical="center" textRotation="9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left" wrapText="1"/>
    </xf>
    <xf numFmtId="0" fontId="3" fillId="16" borderId="1" xfId="0" applyFont="1" applyFill="1" applyBorder="1" applyAlignment="1" applyProtection="1">
      <alignment horizontal="left"/>
    </xf>
    <xf numFmtId="0" fontId="3" fillId="16" borderId="1" xfId="0" applyFont="1" applyFill="1" applyBorder="1" applyAlignment="1" applyProtection="1">
      <alignment horizontal="left" wrapText="1"/>
    </xf>
    <xf numFmtId="0" fontId="3" fillId="11" borderId="1" xfId="0" applyFont="1" applyFill="1" applyBorder="1" applyAlignment="1" applyProtection="1">
      <alignment horizontal="left" wrapText="1"/>
    </xf>
    <xf numFmtId="0" fontId="0" fillId="9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7" fillId="15" borderId="1" xfId="0" applyFont="1" applyFill="1" applyBorder="1" applyAlignment="1" applyProtection="1">
      <alignment horizontal="left"/>
    </xf>
    <xf numFmtId="0" fontId="12" fillId="15" borderId="1" xfId="0" applyFont="1" applyFill="1" applyBorder="1" applyAlignment="1" applyProtection="1">
      <alignment horizontal="left" vertical="center"/>
    </xf>
    <xf numFmtId="0" fontId="11" fillId="15" borderId="1" xfId="0" applyFont="1" applyFill="1" applyBorder="1" applyAlignment="1" applyProtection="1">
      <alignment horizontal="left" wrapText="1"/>
    </xf>
    <xf numFmtId="14" fontId="7" fillId="15" borderId="1" xfId="0" applyNumberFormat="1" applyFont="1" applyFill="1" applyBorder="1" applyAlignment="1" applyProtection="1">
      <alignment horizontal="left"/>
    </xf>
    <xf numFmtId="1" fontId="0" fillId="17" borderId="1" xfId="0" applyNumberFormat="1" applyFont="1" applyFill="1" applyBorder="1" applyAlignment="1" applyProtection="1">
      <alignment horizontal="left"/>
    </xf>
    <xf numFmtId="3" fontId="9" fillId="0" borderId="2" xfId="0" applyNumberFormat="1" applyFont="1" applyBorder="1" applyAlignment="1" applyProtection="1">
      <alignment horizontal="left"/>
    </xf>
    <xf numFmtId="1" fontId="9" fillId="0" borderId="2" xfId="0" applyNumberFormat="1" applyFont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3" fontId="0" fillId="0" borderId="5" xfId="0" applyNumberFormat="1" applyFont="1" applyBorder="1" applyAlignment="1" applyProtection="1">
      <alignment horizontal="left"/>
    </xf>
    <xf numFmtId="3" fontId="4" fillId="0" borderId="5" xfId="0" applyNumberFormat="1" applyFont="1" applyBorder="1" applyAlignment="1" applyProtection="1">
      <alignment horizontal="left"/>
    </xf>
    <xf numFmtId="3" fontId="0" fillId="7" borderId="1" xfId="0" applyNumberFormat="1" applyFill="1" applyBorder="1" applyAlignment="1" applyProtection="1">
      <alignment horizontal="left"/>
    </xf>
    <xf numFmtId="3" fontId="7" fillId="10" borderId="1" xfId="0" applyNumberFormat="1" applyFont="1" applyFill="1" applyBorder="1" applyAlignment="1" applyProtection="1">
      <alignment horizontal="left"/>
    </xf>
    <xf numFmtId="3" fontId="7" fillId="11" borderId="1" xfId="0" applyNumberFormat="1" applyFont="1" applyFill="1" applyBorder="1" applyAlignment="1" applyProtection="1">
      <alignment horizontal="left"/>
    </xf>
    <xf numFmtId="3" fontId="7" fillId="12" borderId="1" xfId="0" applyNumberFormat="1" applyFont="1" applyFill="1" applyBorder="1" applyAlignment="1" applyProtection="1">
      <alignment horizontal="left"/>
    </xf>
    <xf numFmtId="1" fontId="0" fillId="15" borderId="1" xfId="0" applyNumberFormat="1" applyFont="1" applyFill="1" applyBorder="1" applyAlignment="1" applyProtection="1">
      <alignment horizontal="left"/>
    </xf>
    <xf numFmtId="3" fontId="9" fillId="0" borderId="5" xfId="0" applyNumberFormat="1" applyFont="1" applyBorder="1" applyAlignment="1" applyProtection="1">
      <alignment horizontal="left"/>
    </xf>
    <xf numFmtId="3" fontId="7" fillId="7" borderId="1" xfId="0" applyNumberFormat="1" applyFont="1" applyFill="1" applyBorder="1" applyAlignment="1" applyProtection="1">
      <alignment horizontal="left"/>
    </xf>
    <xf numFmtId="0" fontId="7" fillId="15" borderId="1" xfId="0" applyFont="1" applyFill="1" applyBorder="1" applyAlignment="1" applyProtection="1">
      <alignment horizontal="left" vertical="center"/>
    </xf>
    <xf numFmtId="0" fontId="12" fillId="15" borderId="1" xfId="0" applyFont="1" applyFill="1" applyBorder="1" applyAlignment="1" applyProtection="1">
      <alignment horizontal="left" wrapText="1"/>
    </xf>
    <xf numFmtId="0" fontId="7" fillId="15" borderId="1" xfId="0" applyFont="1" applyFill="1" applyBorder="1" applyAlignment="1" applyProtection="1">
      <alignment horizontal="left" wrapText="1"/>
    </xf>
    <xf numFmtId="14" fontId="7" fillId="15" borderId="1" xfId="0" applyNumberFormat="1" applyFont="1" applyFill="1" applyBorder="1" applyAlignment="1" applyProtection="1">
      <alignment horizontal="left" vertical="center"/>
    </xf>
    <xf numFmtId="0" fontId="0" fillId="15" borderId="1" xfId="0" applyFill="1" applyBorder="1" applyProtection="1"/>
    <xf numFmtId="0" fontId="7" fillId="15" borderId="1" xfId="0" applyFont="1" applyFill="1" applyBorder="1" applyProtection="1"/>
    <xf numFmtId="0" fontId="11" fillId="15" borderId="5" xfId="0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/>
    </xf>
    <xf numFmtId="3" fontId="7" fillId="0" borderId="2" xfId="0" applyNumberFormat="1" applyFont="1" applyBorder="1" applyAlignment="1" applyProtection="1">
      <alignment horizontal="left"/>
    </xf>
    <xf numFmtId="3" fontId="0" fillId="0" borderId="2" xfId="0" applyNumberFormat="1" applyFont="1" applyBorder="1" applyAlignment="1" applyProtection="1">
      <alignment horizontal="left"/>
    </xf>
    <xf numFmtId="3" fontId="7" fillId="7" borderId="8" xfId="0" applyNumberFormat="1" applyFont="1" applyFill="1" applyBorder="1" applyAlignment="1" applyProtection="1">
      <alignment horizontal="left"/>
    </xf>
    <xf numFmtId="3" fontId="7" fillId="10" borderId="8" xfId="0" applyNumberFormat="1" applyFont="1" applyFill="1" applyBorder="1" applyAlignment="1" applyProtection="1">
      <alignment horizontal="left"/>
    </xf>
    <xf numFmtId="3" fontId="7" fillId="11" borderId="8" xfId="0" applyNumberFormat="1" applyFont="1" applyFill="1" applyBorder="1" applyAlignment="1" applyProtection="1">
      <alignment horizontal="left"/>
    </xf>
    <xf numFmtId="3" fontId="7" fillId="12" borderId="8" xfId="0" applyNumberFormat="1" applyFont="1" applyFill="1" applyBorder="1" applyAlignment="1" applyProtection="1">
      <alignment horizontal="left"/>
    </xf>
    <xf numFmtId="0" fontId="4" fillId="15" borderId="1" xfId="0" applyFont="1" applyFill="1" applyBorder="1" applyProtection="1"/>
    <xf numFmtId="0" fontId="7" fillId="15" borderId="5" xfId="0" applyFont="1" applyFill="1" applyBorder="1" applyAlignment="1" applyProtection="1">
      <alignment horizontal="left"/>
    </xf>
    <xf numFmtId="3" fontId="9" fillId="15" borderId="3" xfId="0" applyNumberFormat="1" applyFont="1" applyFill="1" applyBorder="1" applyAlignment="1" applyProtection="1">
      <alignment horizontal="left"/>
    </xf>
    <xf numFmtId="0" fontId="4" fillId="15" borderId="1" xfId="0" applyFont="1" applyFill="1" applyBorder="1" applyAlignment="1" applyProtection="1">
      <alignment horizontal="left"/>
    </xf>
    <xf numFmtId="3" fontId="9" fillId="7" borderId="3" xfId="0" applyNumberFormat="1" applyFont="1" applyFill="1" applyBorder="1" applyAlignment="1" applyProtection="1">
      <alignment horizontal="left"/>
    </xf>
    <xf numFmtId="3" fontId="7" fillId="15" borderId="3" xfId="0" applyNumberFormat="1" applyFont="1" applyFill="1" applyBorder="1" applyAlignment="1" applyProtection="1">
      <alignment horizontal="left"/>
    </xf>
    <xf numFmtId="3" fontId="10" fillId="10" borderId="3" xfId="0" applyNumberFormat="1" applyFont="1" applyFill="1" applyBorder="1" applyAlignment="1" applyProtection="1">
      <alignment horizontal="left"/>
    </xf>
    <xf numFmtId="3" fontId="9" fillId="11" borderId="3" xfId="0" applyNumberFormat="1" applyFont="1" applyFill="1" applyBorder="1" applyAlignment="1" applyProtection="1">
      <alignment horizontal="left"/>
    </xf>
    <xf numFmtId="3" fontId="9" fillId="12" borderId="3" xfId="0" applyNumberFormat="1" applyFont="1" applyFill="1" applyBorder="1" applyAlignment="1" applyProtection="1">
      <alignment horizontal="left"/>
    </xf>
    <xf numFmtId="0" fontId="4" fillId="15" borderId="9" xfId="0" applyFont="1" applyFill="1" applyBorder="1" applyAlignment="1" applyProtection="1">
      <alignment horizontal="left"/>
    </xf>
    <xf numFmtId="0" fontId="7" fillId="15" borderId="9" xfId="0" applyFont="1" applyFill="1" applyBorder="1" applyAlignment="1" applyProtection="1">
      <alignment horizontal="left"/>
    </xf>
    <xf numFmtId="0" fontId="7" fillId="15" borderId="10" xfId="0" applyFont="1" applyFill="1" applyBorder="1" applyAlignment="1" applyProtection="1">
      <alignment horizontal="left"/>
    </xf>
    <xf numFmtId="14" fontId="7" fillId="15" borderId="9" xfId="0" applyNumberFormat="1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3" fontId="7" fillId="0" borderId="11" xfId="0" applyNumberFormat="1" applyFont="1" applyBorder="1" applyAlignment="1" applyProtection="1">
      <alignment horizontal="left"/>
    </xf>
    <xf numFmtId="3" fontId="7" fillId="0" borderId="10" xfId="0" applyNumberFormat="1" applyFont="1" applyBorder="1" applyAlignment="1" applyProtection="1">
      <alignment horizontal="left"/>
    </xf>
    <xf numFmtId="3" fontId="0" fillId="0" borderId="10" xfId="0" applyNumberFormat="1" applyFont="1" applyBorder="1" applyAlignment="1" applyProtection="1">
      <alignment horizontal="left"/>
    </xf>
    <xf numFmtId="3" fontId="4" fillId="0" borderId="10" xfId="0" applyNumberFormat="1" applyFont="1" applyBorder="1" applyAlignment="1" applyProtection="1">
      <alignment horizontal="left"/>
    </xf>
    <xf numFmtId="3" fontId="7" fillId="10" borderId="4" xfId="0" applyNumberFormat="1" applyFont="1" applyFill="1" applyBorder="1" applyAlignment="1" applyProtection="1">
      <alignment horizontal="left"/>
    </xf>
    <xf numFmtId="3" fontId="17" fillId="7" borderId="1" xfId="0" applyNumberFormat="1" applyFont="1" applyFill="1" applyBorder="1" applyAlignment="1" applyProtection="1">
      <alignment horizontal="left"/>
    </xf>
    <xf numFmtId="3" fontId="17" fillId="10" borderId="1" xfId="0" applyNumberFormat="1" applyFont="1" applyFill="1" applyBorder="1" applyAlignment="1" applyProtection="1">
      <alignment horizontal="left"/>
    </xf>
    <xf numFmtId="3" fontId="17" fillId="10" borderId="4" xfId="0" applyNumberFormat="1" applyFont="1" applyFill="1" applyBorder="1" applyAlignment="1" applyProtection="1">
      <alignment horizontal="left"/>
    </xf>
    <xf numFmtId="3" fontId="17" fillId="11" borderId="1" xfId="0" applyNumberFormat="1" applyFont="1" applyFill="1" applyBorder="1" applyAlignment="1" applyProtection="1">
      <alignment horizontal="left"/>
    </xf>
    <xf numFmtId="3" fontId="17" fillId="12" borderId="1" xfId="0" applyNumberFormat="1" applyFont="1" applyFill="1" applyBorder="1" applyAlignment="1" applyProtection="1">
      <alignment horizontal="left"/>
    </xf>
    <xf numFmtId="0" fontId="11" fillId="15" borderId="5" xfId="0" applyFont="1" applyFill="1" applyBorder="1" applyAlignment="1" applyProtection="1">
      <alignment horizontal="left"/>
    </xf>
    <xf numFmtId="165" fontId="9" fillId="0" borderId="5" xfId="0" applyNumberFormat="1" applyFont="1" applyBorder="1" applyAlignment="1" applyProtection="1">
      <alignment horizontal="left"/>
    </xf>
    <xf numFmtId="0" fontId="7" fillId="15" borderId="1" xfId="0" applyFont="1" applyFill="1" applyBorder="1" applyAlignment="1" applyProtection="1">
      <alignment horizontal="left" vertical="center" wrapText="1"/>
    </xf>
    <xf numFmtId="49" fontId="7" fillId="15" borderId="1" xfId="0" applyNumberFormat="1" applyFont="1" applyFill="1" applyBorder="1" applyAlignment="1" applyProtection="1">
      <alignment horizontal="left" vertical="center"/>
    </xf>
    <xf numFmtId="0" fontId="11" fillId="15" borderId="4" xfId="0" applyFont="1" applyFill="1" applyBorder="1" applyAlignment="1" applyProtection="1">
      <alignment horizontal="left" wrapText="1"/>
    </xf>
    <xf numFmtId="3" fontId="13" fillId="15" borderId="3" xfId="0" applyNumberFormat="1" applyFont="1" applyFill="1" applyBorder="1" applyAlignment="1" applyProtection="1">
      <alignment horizontal="left"/>
    </xf>
    <xf numFmtId="3" fontId="13" fillId="7" borderId="3" xfId="0" applyNumberFormat="1" applyFont="1" applyFill="1" applyBorder="1" applyAlignment="1" applyProtection="1">
      <alignment horizontal="left"/>
    </xf>
    <xf numFmtId="3" fontId="17" fillId="15" borderId="3" xfId="0" applyNumberFormat="1" applyFont="1" applyFill="1" applyBorder="1" applyAlignment="1" applyProtection="1">
      <alignment horizontal="left"/>
    </xf>
    <xf numFmtId="3" fontId="18" fillId="10" borderId="3" xfId="0" applyNumberFormat="1" applyFont="1" applyFill="1" applyBorder="1" applyAlignment="1" applyProtection="1">
      <alignment horizontal="left"/>
    </xf>
    <xf numFmtId="3" fontId="13" fillId="11" borderId="3" xfId="0" applyNumberFormat="1" applyFont="1" applyFill="1" applyBorder="1" applyAlignment="1" applyProtection="1">
      <alignment horizontal="left"/>
    </xf>
    <xf numFmtId="3" fontId="13" fillId="12" borderId="3" xfId="0" applyNumberFormat="1" applyFont="1" applyFill="1" applyBorder="1" applyAlignment="1" applyProtection="1">
      <alignment horizontal="left"/>
    </xf>
    <xf numFmtId="0" fontId="11" fillId="15" borderId="9" xfId="0" applyFont="1" applyFill="1" applyBorder="1" applyAlignment="1" applyProtection="1">
      <alignment horizontal="left" wrapText="1"/>
    </xf>
    <xf numFmtId="14" fontId="7" fillId="10" borderId="1" xfId="0" applyNumberFormat="1" applyFont="1" applyFill="1" applyBorder="1" applyAlignment="1" applyProtection="1">
      <alignment horizontal="left"/>
    </xf>
    <xf numFmtId="3" fontId="17" fillId="7" borderId="4" xfId="0" applyNumberFormat="1" applyFont="1" applyFill="1" applyBorder="1" applyAlignment="1" applyProtection="1">
      <alignment horizontal="left"/>
    </xf>
    <xf numFmtId="3" fontId="17" fillId="11" borderId="4" xfId="0" applyNumberFormat="1" applyFont="1" applyFill="1" applyBorder="1" applyAlignment="1" applyProtection="1">
      <alignment horizontal="left"/>
    </xf>
    <xf numFmtId="3" fontId="17" fillId="12" borderId="4" xfId="0" applyNumberFormat="1" applyFont="1" applyFill="1" applyBorder="1" applyAlignment="1" applyProtection="1">
      <alignment horizontal="left"/>
    </xf>
    <xf numFmtId="3" fontId="7" fillId="12" borderId="4" xfId="0" applyNumberFormat="1" applyFont="1" applyFill="1" applyBorder="1" applyAlignment="1" applyProtection="1">
      <alignment horizontal="left"/>
    </xf>
    <xf numFmtId="49" fontId="7" fillId="15" borderId="1" xfId="0" applyNumberFormat="1" applyFont="1" applyFill="1" applyBorder="1" applyAlignment="1" applyProtection="1">
      <alignment horizontal="left" vertical="top"/>
    </xf>
    <xf numFmtId="14" fontId="7" fillId="15" borderId="1" xfId="0" applyNumberFormat="1" applyFont="1" applyFill="1" applyBorder="1" applyAlignment="1" applyProtection="1">
      <alignment horizontal="left" vertical="top"/>
    </xf>
    <xf numFmtId="49" fontId="7" fillId="15" borderId="1" xfId="0" applyNumberFormat="1" applyFont="1" applyFill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left"/>
    </xf>
    <xf numFmtId="0" fontId="7" fillId="0" borderId="1" xfId="0" applyFont="1" applyBorder="1" applyProtection="1"/>
    <xf numFmtId="14" fontId="7" fillId="15" borderId="1" xfId="0" applyNumberFormat="1" applyFont="1" applyFill="1" applyBorder="1" applyProtection="1"/>
    <xf numFmtId="0" fontId="0" fillId="7" borderId="1" xfId="0" applyFill="1" applyBorder="1" applyAlignment="1" applyProtection="1">
      <alignment horizontal="left"/>
    </xf>
    <xf numFmtId="0" fontId="7" fillId="13" borderId="1" xfId="0" applyFont="1" applyFill="1" applyBorder="1" applyAlignment="1" applyProtection="1">
      <alignment horizontal="left"/>
    </xf>
    <xf numFmtId="0" fontId="11" fillId="13" borderId="1" xfId="0" applyFont="1" applyFill="1" applyBorder="1" applyAlignment="1" applyProtection="1">
      <alignment horizontal="left" wrapText="1"/>
    </xf>
    <xf numFmtId="14" fontId="7" fillId="13" borderId="1" xfId="0" applyNumberFormat="1" applyFont="1" applyFill="1" applyBorder="1" applyAlignment="1" applyProtection="1">
      <alignment horizontal="left"/>
    </xf>
    <xf numFmtId="1" fontId="0" fillId="13" borderId="1" xfId="0" applyNumberFormat="1" applyFont="1" applyFill="1" applyBorder="1" applyAlignment="1" applyProtection="1">
      <alignment horizontal="left"/>
    </xf>
    <xf numFmtId="3" fontId="9" fillId="13" borderId="2" xfId="0" applyNumberFormat="1" applyFont="1" applyFill="1" applyBorder="1" applyAlignment="1" applyProtection="1">
      <alignment horizontal="left"/>
    </xf>
    <xf numFmtId="1" fontId="9" fillId="13" borderId="2" xfId="0" applyNumberFormat="1" applyFont="1" applyFill="1" applyBorder="1" applyAlignment="1" applyProtection="1">
      <alignment horizontal="left"/>
    </xf>
    <xf numFmtId="3" fontId="9" fillId="13" borderId="5" xfId="0" applyNumberFormat="1" applyFont="1" applyFill="1" applyBorder="1" applyAlignment="1" applyProtection="1">
      <alignment horizontal="left"/>
    </xf>
    <xf numFmtId="3" fontId="0" fillId="13" borderId="5" xfId="0" applyNumberFormat="1" applyFont="1" applyFill="1" applyBorder="1" applyAlignment="1" applyProtection="1">
      <alignment horizontal="left"/>
    </xf>
    <xf numFmtId="3" fontId="17" fillId="13" borderId="1" xfId="0" applyNumberFormat="1" applyFont="1" applyFill="1" applyBorder="1" applyAlignment="1" applyProtection="1">
      <alignment horizontal="left"/>
    </xf>
    <xf numFmtId="0" fontId="0" fillId="15" borderId="4" xfId="0" applyFill="1" applyBorder="1" applyAlignment="1" applyProtection="1">
      <alignment horizontal="left"/>
    </xf>
    <xf numFmtId="0" fontId="7" fillId="0" borderId="4" xfId="0" applyFont="1" applyBorder="1" applyProtection="1"/>
    <xf numFmtId="14" fontId="7" fillId="15" borderId="4" xfId="0" applyNumberFormat="1" applyFont="1" applyFill="1" applyBorder="1" applyProtection="1"/>
    <xf numFmtId="0" fontId="7" fillId="0" borderId="4" xfId="0" applyFont="1" applyBorder="1" applyAlignment="1" applyProtection="1">
      <alignment horizontal="left"/>
    </xf>
    <xf numFmtId="0" fontId="0" fillId="15" borderId="1" xfId="0" applyFill="1" applyBorder="1" applyAlignment="1" applyProtection="1">
      <alignment horizontal="left"/>
    </xf>
    <xf numFmtId="14" fontId="7" fillId="10" borderId="1" xfId="0" applyNumberFormat="1" applyFont="1" applyFill="1" applyBorder="1" applyAlignment="1" applyProtection="1">
      <alignment horizontal="left" vertical="top"/>
    </xf>
    <xf numFmtId="0" fontId="7" fillId="15" borderId="9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horizontal="left"/>
    </xf>
    <xf numFmtId="3" fontId="4" fillId="16" borderId="3" xfId="0" applyNumberFormat="1" applyFont="1" applyFill="1" applyBorder="1" applyAlignment="1" applyProtection="1">
      <alignment horizontal="left"/>
    </xf>
    <xf numFmtId="3" fontId="0" fillId="11" borderId="3" xfId="0" applyNumberFormat="1" applyFill="1" applyBorder="1" applyAlignment="1" applyProtection="1">
      <alignment horizontal="left"/>
    </xf>
    <xf numFmtId="3" fontId="4" fillId="15" borderId="3" xfId="0" applyNumberFormat="1" applyFont="1" applyFill="1" applyBorder="1" applyAlignment="1" applyProtection="1">
      <alignment horizontal="left"/>
    </xf>
    <xf numFmtId="3" fontId="15" fillId="15" borderId="0" xfId="0" applyNumberFormat="1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</xf>
    <xf numFmtId="3" fontId="14" fillId="15" borderId="0" xfId="0" applyNumberFormat="1" applyFont="1" applyFill="1" applyBorder="1" applyAlignment="1" applyProtection="1">
      <alignment horizontal="left"/>
    </xf>
    <xf numFmtId="3" fontId="4" fillId="15" borderId="0" xfId="0" applyNumberFormat="1" applyFont="1" applyFill="1" applyBorder="1" applyAlignment="1" applyProtection="1">
      <alignment horizontal="left"/>
    </xf>
    <xf numFmtId="3" fontId="4" fillId="20" borderId="0" xfId="0" applyNumberFormat="1" applyFont="1" applyFill="1" applyBorder="1" applyAlignment="1" applyProtection="1">
      <alignment horizontal="left"/>
    </xf>
    <xf numFmtId="3" fontId="4" fillId="7" borderId="3" xfId="0" applyNumberFormat="1" applyFont="1" applyFill="1" applyBorder="1" applyAlignment="1" applyProtection="1">
      <alignment horizontal="left"/>
    </xf>
    <xf numFmtId="164" fontId="15" fillId="0" borderId="1" xfId="0" applyNumberFormat="1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3" fontId="14" fillId="7" borderId="3" xfId="0" applyNumberFormat="1" applyFont="1" applyFill="1" applyBorder="1" applyAlignment="1" applyProtection="1">
      <alignment horizontal="left"/>
    </xf>
    <xf numFmtId="3" fontId="14" fillId="10" borderId="3" xfId="0" applyNumberFormat="1" applyFont="1" applyFill="1" applyBorder="1" applyAlignment="1" applyProtection="1">
      <alignment horizontal="left"/>
    </xf>
    <xf numFmtId="3" fontId="14" fillId="11" borderId="3" xfId="0" applyNumberFormat="1" applyFont="1" applyFill="1" applyBorder="1" applyAlignment="1" applyProtection="1">
      <alignment horizontal="left"/>
    </xf>
    <xf numFmtId="3" fontId="14" fillId="12" borderId="3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6" fillId="0" borderId="2" xfId="0" applyFont="1" applyBorder="1"/>
    <xf numFmtId="0" fontId="16" fillId="0" borderId="7" xfId="0" applyFont="1" applyBorder="1"/>
    <xf numFmtId="0" fontId="4" fillId="10" borderId="16" xfId="0" applyFont="1" applyFill="1" applyBorder="1" applyAlignment="1"/>
    <xf numFmtId="0" fontId="4" fillId="10" borderId="17" xfId="0" applyFont="1" applyFill="1" applyBorder="1" applyAlignment="1"/>
    <xf numFmtId="0" fontId="4" fillId="10" borderId="2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/>
    </xf>
    <xf numFmtId="0" fontId="5" fillId="15" borderId="2" xfId="0" applyFont="1" applyFill="1" applyBorder="1" applyAlignment="1" applyProtection="1">
      <alignment horizontal="left" wrapText="1"/>
    </xf>
    <xf numFmtId="0" fontId="5" fillId="15" borderId="6" xfId="0" applyFont="1" applyFill="1" applyBorder="1" applyAlignment="1" applyProtection="1">
      <alignment horizontal="left" wrapText="1"/>
    </xf>
    <xf numFmtId="0" fontId="5" fillId="15" borderId="7" xfId="0" applyFont="1" applyFill="1" applyBorder="1" applyAlignment="1" applyProtection="1">
      <alignment horizontal="left" wrapText="1"/>
    </xf>
    <xf numFmtId="0" fontId="5" fillId="15" borderId="2" xfId="0" applyFont="1" applyFill="1" applyBorder="1" applyAlignment="1" applyProtection="1">
      <alignment horizontal="center" wrapText="1"/>
    </xf>
    <xf numFmtId="0" fontId="5" fillId="15" borderId="6" xfId="0" applyFont="1" applyFill="1" applyBorder="1" applyAlignment="1" applyProtection="1">
      <alignment horizontal="center" wrapText="1"/>
    </xf>
    <xf numFmtId="0" fontId="5" fillId="15" borderId="7" xfId="0" applyFont="1" applyFill="1" applyBorder="1" applyAlignment="1" applyProtection="1">
      <alignment horizontal="center" wrapText="1"/>
    </xf>
    <xf numFmtId="0" fontId="19" fillId="7" borderId="1" xfId="0" applyFont="1" applyFill="1" applyBorder="1" applyAlignment="1" applyProtection="1">
      <alignment horizontal="center" vertical="center"/>
    </xf>
    <xf numFmtId="0" fontId="19" fillId="1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 applyProtection="1">
      <alignment horizontal="left"/>
    </xf>
    <xf numFmtId="0" fontId="19" fillId="12" borderId="1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/>
      <protection locked="0"/>
    </xf>
    <xf numFmtId="0" fontId="4" fillId="21" borderId="12" xfId="0" applyFont="1" applyFill="1" applyBorder="1" applyAlignment="1">
      <alignment horizontal="left"/>
    </xf>
    <xf numFmtId="0" fontId="4" fillId="21" borderId="14" xfId="0" applyFont="1" applyFill="1" applyBorder="1" applyAlignment="1">
      <alignment horizontal="left"/>
    </xf>
    <xf numFmtId="0" fontId="4" fillId="21" borderId="15" xfId="0" applyFont="1" applyFill="1" applyBorder="1" applyAlignment="1">
      <alignment horizontal="left"/>
    </xf>
    <xf numFmtId="0" fontId="16" fillId="21" borderId="12" xfId="0" applyFont="1" applyFill="1" applyBorder="1" applyAlignment="1">
      <alignment horizontal="center"/>
    </xf>
    <xf numFmtId="0" fontId="16" fillId="21" borderId="13" xfId="0" applyFont="1" applyFill="1" applyBorder="1" applyAlignment="1">
      <alignment horizontal="center"/>
    </xf>
    <xf numFmtId="0" fontId="16" fillId="21" borderId="14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71"/>
  <sheetViews>
    <sheetView tabSelected="1" topLeftCell="A103" zoomScale="78" zoomScaleNormal="78" workbookViewId="0">
      <selection activeCell="A161" sqref="A161"/>
    </sheetView>
  </sheetViews>
  <sheetFormatPr defaultRowHeight="15"/>
  <cols>
    <col min="1" max="1" width="8.140625" style="1" customWidth="1"/>
    <col min="2" max="2" width="21.28515625" style="1" hidden="1" customWidth="1"/>
    <col min="3" max="3" width="24" style="1" hidden="1" customWidth="1"/>
    <col min="4" max="4" width="24.140625" style="1" customWidth="1"/>
    <col min="5" max="5" width="10.7109375" style="1" hidden="1" customWidth="1"/>
    <col min="6" max="6" width="18.140625" style="1" hidden="1" customWidth="1"/>
    <col min="7" max="7" width="9.140625" style="1" customWidth="1"/>
    <col min="8" max="8" width="10.85546875" style="1" hidden="1" customWidth="1"/>
    <col min="9" max="9" width="12.42578125" style="1" hidden="1" customWidth="1"/>
    <col min="10" max="10" width="14.28515625" style="1" hidden="1" customWidth="1"/>
    <col min="11" max="12" width="10.42578125" style="1" hidden="1" customWidth="1"/>
    <col min="13" max="13" width="19.42578125" style="1" hidden="1" customWidth="1"/>
    <col min="14" max="14" width="14.28515625" style="1" hidden="1" customWidth="1"/>
    <col min="15" max="15" width="12.42578125" style="1" hidden="1" customWidth="1"/>
    <col min="16" max="16" width="15.7109375" style="4" customWidth="1"/>
    <col min="17" max="17" width="9.140625" style="4" hidden="1" customWidth="1"/>
    <col min="18" max="18" width="15.7109375" style="4" customWidth="1"/>
    <col min="19" max="19" width="11.140625" style="4" hidden="1" customWidth="1"/>
    <col min="20" max="20" width="15.7109375" style="4" customWidth="1"/>
    <col min="21" max="21" width="11.28515625" style="1" hidden="1" customWidth="1"/>
    <col min="22" max="22" width="10.42578125" style="1" hidden="1" customWidth="1"/>
    <col min="23" max="25" width="9.140625" style="1" hidden="1" customWidth="1"/>
    <col min="26" max="26" width="11" style="1" hidden="1" customWidth="1"/>
    <col min="27" max="30" width="9.140625" style="1" hidden="1" customWidth="1"/>
    <col min="31" max="31" width="12.42578125" style="1" hidden="1" customWidth="1"/>
    <col min="32" max="32" width="10.85546875" style="1" hidden="1" customWidth="1"/>
    <col min="33" max="35" width="9.140625" style="1" hidden="1" customWidth="1"/>
    <col min="36" max="36" width="11" style="1" hidden="1" customWidth="1"/>
    <col min="37" max="39" width="9.140625" style="1" hidden="1" customWidth="1"/>
    <col min="40" max="42" width="9.140625" style="3" hidden="1" customWidth="1"/>
    <col min="43" max="46" width="15.7109375" style="5" customWidth="1"/>
    <col min="47" max="48" width="9.140625" style="5" hidden="1" customWidth="1"/>
    <col min="49" max="49" width="11.5703125" style="6" hidden="1" customWidth="1"/>
    <col min="50" max="50" width="10.85546875" style="6" hidden="1" customWidth="1"/>
    <col min="51" max="51" width="11" style="6" hidden="1" customWidth="1"/>
    <col min="52" max="52" width="11.7109375" style="6" hidden="1" customWidth="1"/>
    <col min="53" max="55" width="9.140625" style="6" hidden="1" customWidth="1"/>
    <col min="56" max="56" width="10.85546875" style="6" hidden="1" customWidth="1"/>
    <col min="57" max="57" width="9.140625" style="6" hidden="1" customWidth="1"/>
    <col min="58" max="58" width="11.140625" style="6" hidden="1" customWidth="1"/>
    <col min="59" max="65" width="9.140625" style="6" hidden="1" customWidth="1"/>
    <col min="66" max="75" width="9.140625" style="7" hidden="1" customWidth="1"/>
    <col min="76" max="80" width="0" style="1" hidden="1" customWidth="1"/>
    <col min="81" max="169" width="9.140625" style="1"/>
    <col min="170" max="171" width="9.140625" style="1" customWidth="1"/>
    <col min="172" max="172" width="9.140625" style="1"/>
    <col min="173" max="173" width="13.140625" style="1" bestFit="1" customWidth="1"/>
    <col min="174" max="175" width="17.42578125" style="1" customWidth="1"/>
    <col min="176" max="176" width="9.140625" style="1"/>
    <col min="177" max="247" width="9.140625" style="1" customWidth="1"/>
    <col min="248" max="248" width="9.140625" style="1"/>
    <col min="249" max="297" width="9.140625" style="1" customWidth="1"/>
    <col min="298" max="300" width="9.7109375" style="1" customWidth="1"/>
    <col min="301" max="330" width="9.140625" style="1" customWidth="1"/>
    <col min="331" max="425" width="9.140625" style="1"/>
    <col min="426" max="427" width="9.140625" style="1" customWidth="1"/>
    <col min="428" max="428" width="9.140625" style="1"/>
    <col min="429" max="429" width="13.140625" style="1" bestFit="1" customWidth="1"/>
    <col min="430" max="431" width="17.42578125" style="1" customWidth="1"/>
    <col min="432" max="432" width="9.140625" style="1"/>
    <col min="433" max="503" width="9.140625" style="1" customWidth="1"/>
    <col min="504" max="504" width="9.140625" style="1"/>
    <col min="505" max="553" width="9.140625" style="1" customWidth="1"/>
    <col min="554" max="556" width="9.7109375" style="1" customWidth="1"/>
    <col min="557" max="586" width="9.140625" style="1" customWidth="1"/>
    <col min="587" max="681" width="9.140625" style="1"/>
    <col min="682" max="683" width="9.140625" style="1" customWidth="1"/>
    <col min="684" max="684" width="9.140625" style="1"/>
    <col min="685" max="685" width="13.140625" style="1" bestFit="1" customWidth="1"/>
    <col min="686" max="687" width="17.42578125" style="1" customWidth="1"/>
    <col min="688" max="688" width="9.140625" style="1"/>
    <col min="689" max="759" width="9.140625" style="1" customWidth="1"/>
    <col min="760" max="760" width="9.140625" style="1"/>
    <col min="761" max="809" width="9.140625" style="1" customWidth="1"/>
    <col min="810" max="812" width="9.7109375" style="1" customWidth="1"/>
    <col min="813" max="842" width="9.140625" style="1" customWidth="1"/>
    <col min="843" max="937" width="9.140625" style="1"/>
    <col min="938" max="939" width="9.140625" style="1" customWidth="1"/>
    <col min="940" max="940" width="9.140625" style="1"/>
    <col min="941" max="941" width="13.140625" style="1" bestFit="1" customWidth="1"/>
    <col min="942" max="943" width="17.42578125" style="1" customWidth="1"/>
    <col min="944" max="944" width="9.140625" style="1"/>
    <col min="945" max="1015" width="9.140625" style="1" customWidth="1"/>
    <col min="1016" max="1016" width="9.140625" style="1"/>
    <col min="1017" max="1065" width="9.140625" style="1" customWidth="1"/>
    <col min="1066" max="1068" width="9.7109375" style="1" customWidth="1"/>
    <col min="1069" max="1098" width="9.140625" style="1" customWidth="1"/>
    <col min="1099" max="1193" width="9.140625" style="1"/>
    <col min="1194" max="1195" width="9.140625" style="1" customWidth="1"/>
    <col min="1196" max="1196" width="9.140625" style="1"/>
    <col min="1197" max="1197" width="13.140625" style="1" bestFit="1" customWidth="1"/>
    <col min="1198" max="1199" width="17.42578125" style="1" customWidth="1"/>
    <col min="1200" max="1200" width="9.140625" style="1"/>
    <col min="1201" max="1271" width="9.140625" style="1" customWidth="1"/>
    <col min="1272" max="1272" width="9.140625" style="1"/>
    <col min="1273" max="1321" width="9.140625" style="1" customWidth="1"/>
    <col min="1322" max="1324" width="9.7109375" style="1" customWidth="1"/>
    <col min="1325" max="1354" width="9.140625" style="1" customWidth="1"/>
    <col min="1355" max="1449" width="9.140625" style="1"/>
    <col min="1450" max="1451" width="9.140625" style="1" customWidth="1"/>
    <col min="1452" max="1452" width="9.140625" style="1"/>
    <col min="1453" max="1453" width="13.140625" style="1" bestFit="1" customWidth="1"/>
    <col min="1454" max="1455" width="17.42578125" style="1" customWidth="1"/>
    <col min="1456" max="1456" width="9.140625" style="1"/>
    <col min="1457" max="1527" width="9.140625" style="1" customWidth="1"/>
    <col min="1528" max="1528" width="9.140625" style="1"/>
    <col min="1529" max="1577" width="9.140625" style="1" customWidth="1"/>
    <col min="1578" max="1580" width="9.7109375" style="1" customWidth="1"/>
    <col min="1581" max="1610" width="9.140625" style="1" customWidth="1"/>
    <col min="1611" max="1705" width="9.140625" style="1"/>
    <col min="1706" max="1707" width="9.140625" style="1" customWidth="1"/>
    <col min="1708" max="1708" width="9.140625" style="1"/>
    <col min="1709" max="1709" width="13.140625" style="1" bestFit="1" customWidth="1"/>
    <col min="1710" max="1711" width="17.42578125" style="1" customWidth="1"/>
    <col min="1712" max="1712" width="9.140625" style="1"/>
    <col min="1713" max="1783" width="9.140625" style="1" customWidth="1"/>
    <col min="1784" max="1784" width="9.140625" style="1"/>
    <col min="1785" max="1833" width="9.140625" style="1" customWidth="1"/>
    <col min="1834" max="1836" width="9.7109375" style="1" customWidth="1"/>
    <col min="1837" max="1866" width="9.140625" style="1" customWidth="1"/>
    <col min="1867" max="1961" width="9.140625" style="1"/>
    <col min="1962" max="1963" width="9.140625" style="1" customWidth="1"/>
    <col min="1964" max="1964" width="9.140625" style="1"/>
    <col min="1965" max="1965" width="13.140625" style="1" bestFit="1" customWidth="1"/>
    <col min="1966" max="1967" width="17.42578125" style="1" customWidth="1"/>
    <col min="1968" max="1968" width="9.140625" style="1"/>
    <col min="1969" max="2039" width="9.140625" style="1" customWidth="1"/>
    <col min="2040" max="2040" width="9.140625" style="1"/>
    <col min="2041" max="2089" width="9.140625" style="1" customWidth="1"/>
    <col min="2090" max="2092" width="9.7109375" style="1" customWidth="1"/>
    <col min="2093" max="2122" width="9.140625" style="1" customWidth="1"/>
    <col min="2123" max="2217" width="9.140625" style="1"/>
    <col min="2218" max="2219" width="9.140625" style="1" customWidth="1"/>
    <col min="2220" max="2220" width="9.140625" style="1"/>
    <col min="2221" max="2221" width="13.140625" style="1" bestFit="1" customWidth="1"/>
    <col min="2222" max="2223" width="17.42578125" style="1" customWidth="1"/>
    <col min="2224" max="2224" width="9.140625" style="1"/>
    <col min="2225" max="2295" width="9.140625" style="1" customWidth="1"/>
    <col min="2296" max="2296" width="9.140625" style="1"/>
    <col min="2297" max="2345" width="9.140625" style="1" customWidth="1"/>
    <col min="2346" max="2348" width="9.7109375" style="1" customWidth="1"/>
    <col min="2349" max="2378" width="9.140625" style="1" customWidth="1"/>
    <col min="2379" max="2473" width="9.140625" style="1"/>
    <col min="2474" max="2475" width="9.140625" style="1" customWidth="1"/>
    <col min="2476" max="2476" width="9.140625" style="1"/>
    <col min="2477" max="2477" width="13.140625" style="1" bestFit="1" customWidth="1"/>
    <col min="2478" max="2479" width="17.42578125" style="1" customWidth="1"/>
    <col min="2480" max="2480" width="9.140625" style="1"/>
    <col min="2481" max="2551" width="9.140625" style="1" customWidth="1"/>
    <col min="2552" max="2552" width="9.140625" style="1"/>
    <col min="2553" max="2601" width="9.140625" style="1" customWidth="1"/>
    <col min="2602" max="2604" width="9.7109375" style="1" customWidth="1"/>
    <col min="2605" max="2634" width="9.140625" style="1" customWidth="1"/>
    <col min="2635" max="2729" width="9.140625" style="1"/>
    <col min="2730" max="2731" width="9.140625" style="1" customWidth="1"/>
    <col min="2732" max="2732" width="9.140625" style="1"/>
    <col min="2733" max="2733" width="13.140625" style="1" bestFit="1" customWidth="1"/>
    <col min="2734" max="2735" width="17.42578125" style="1" customWidth="1"/>
    <col min="2736" max="2736" width="9.140625" style="1"/>
    <col min="2737" max="2807" width="9.140625" style="1" customWidth="1"/>
    <col min="2808" max="2808" width="9.140625" style="1"/>
    <col min="2809" max="2857" width="9.140625" style="1" customWidth="1"/>
    <col min="2858" max="2860" width="9.7109375" style="1" customWidth="1"/>
    <col min="2861" max="2890" width="9.140625" style="1" customWidth="1"/>
    <col min="2891" max="2985" width="9.140625" style="1"/>
    <col min="2986" max="2987" width="9.140625" style="1" customWidth="1"/>
    <col min="2988" max="2988" width="9.140625" style="1"/>
    <col min="2989" max="2989" width="13.140625" style="1" bestFit="1" customWidth="1"/>
    <col min="2990" max="2991" width="17.42578125" style="1" customWidth="1"/>
    <col min="2992" max="2992" width="9.140625" style="1"/>
    <col min="2993" max="3063" width="9.140625" style="1" customWidth="1"/>
    <col min="3064" max="3064" width="9.140625" style="1"/>
    <col min="3065" max="3113" width="9.140625" style="1" customWidth="1"/>
    <col min="3114" max="3116" width="9.7109375" style="1" customWidth="1"/>
    <col min="3117" max="3146" width="9.140625" style="1" customWidth="1"/>
    <col min="3147" max="3241" width="9.140625" style="1"/>
    <col min="3242" max="3243" width="9.140625" style="1" customWidth="1"/>
    <col min="3244" max="3244" width="9.140625" style="1"/>
    <col min="3245" max="3245" width="13.140625" style="1" bestFit="1" customWidth="1"/>
    <col min="3246" max="3247" width="17.42578125" style="1" customWidth="1"/>
    <col min="3248" max="3248" width="9.140625" style="1"/>
    <col min="3249" max="3319" width="9.140625" style="1" customWidth="1"/>
    <col min="3320" max="3320" width="9.140625" style="1"/>
    <col min="3321" max="3369" width="9.140625" style="1" customWidth="1"/>
    <col min="3370" max="3372" width="9.7109375" style="1" customWidth="1"/>
    <col min="3373" max="3402" width="9.140625" style="1" customWidth="1"/>
    <col min="3403" max="3497" width="9.140625" style="1"/>
    <col min="3498" max="3499" width="9.140625" style="1" customWidth="1"/>
    <col min="3500" max="3500" width="9.140625" style="1"/>
    <col min="3501" max="3501" width="13.140625" style="1" bestFit="1" customWidth="1"/>
    <col min="3502" max="3503" width="17.42578125" style="1" customWidth="1"/>
    <col min="3504" max="3504" width="9.140625" style="1"/>
    <col min="3505" max="3575" width="9.140625" style="1" customWidth="1"/>
    <col min="3576" max="3576" width="9.140625" style="1"/>
    <col min="3577" max="3625" width="9.140625" style="1" customWidth="1"/>
    <col min="3626" max="3628" width="9.7109375" style="1" customWidth="1"/>
    <col min="3629" max="3658" width="9.140625" style="1" customWidth="1"/>
    <col min="3659" max="3753" width="9.140625" style="1"/>
    <col min="3754" max="3755" width="9.140625" style="1" customWidth="1"/>
    <col min="3756" max="3756" width="9.140625" style="1"/>
    <col min="3757" max="3757" width="13.140625" style="1" bestFit="1" customWidth="1"/>
    <col min="3758" max="3759" width="17.42578125" style="1" customWidth="1"/>
    <col min="3760" max="3760" width="9.140625" style="1"/>
    <col min="3761" max="3831" width="9.140625" style="1" customWidth="1"/>
    <col min="3832" max="3832" width="9.140625" style="1"/>
    <col min="3833" max="3881" width="9.140625" style="1" customWidth="1"/>
    <col min="3882" max="3884" width="9.7109375" style="1" customWidth="1"/>
    <col min="3885" max="3914" width="9.140625" style="1" customWidth="1"/>
    <col min="3915" max="4009" width="9.140625" style="1"/>
    <col min="4010" max="4011" width="9.140625" style="1" customWidth="1"/>
    <col min="4012" max="4012" width="9.140625" style="1"/>
    <col min="4013" max="4013" width="13.140625" style="1" bestFit="1" customWidth="1"/>
    <col min="4014" max="4015" width="17.42578125" style="1" customWidth="1"/>
    <col min="4016" max="4016" width="9.140625" style="1"/>
    <col min="4017" max="4087" width="9.140625" style="1" customWidth="1"/>
    <col min="4088" max="4088" width="9.140625" style="1"/>
    <col min="4089" max="4137" width="9.140625" style="1" customWidth="1"/>
    <col min="4138" max="4140" width="9.7109375" style="1" customWidth="1"/>
    <col min="4141" max="4170" width="9.140625" style="1" customWidth="1"/>
    <col min="4171" max="4265" width="9.140625" style="1"/>
    <col min="4266" max="4267" width="9.140625" style="1" customWidth="1"/>
    <col min="4268" max="4268" width="9.140625" style="1"/>
    <col min="4269" max="4269" width="13.140625" style="1" bestFit="1" customWidth="1"/>
    <col min="4270" max="4271" width="17.42578125" style="1" customWidth="1"/>
    <col min="4272" max="4272" width="9.140625" style="1"/>
    <col min="4273" max="4343" width="9.140625" style="1" customWidth="1"/>
    <col min="4344" max="4344" width="9.140625" style="1"/>
    <col min="4345" max="4393" width="9.140625" style="1" customWidth="1"/>
    <col min="4394" max="4396" width="9.7109375" style="1" customWidth="1"/>
    <col min="4397" max="4426" width="9.140625" style="1" customWidth="1"/>
    <col min="4427" max="4521" width="9.140625" style="1"/>
    <col min="4522" max="4523" width="9.140625" style="1" customWidth="1"/>
    <col min="4524" max="4524" width="9.140625" style="1"/>
    <col min="4525" max="4525" width="13.140625" style="1" bestFit="1" customWidth="1"/>
    <col min="4526" max="4527" width="17.42578125" style="1" customWidth="1"/>
    <col min="4528" max="4528" width="9.140625" style="1"/>
    <col min="4529" max="4599" width="9.140625" style="1" customWidth="1"/>
    <col min="4600" max="4600" width="9.140625" style="1"/>
    <col min="4601" max="4649" width="9.140625" style="1" customWidth="1"/>
    <col min="4650" max="4652" width="9.7109375" style="1" customWidth="1"/>
    <col min="4653" max="4682" width="9.140625" style="1" customWidth="1"/>
    <col min="4683" max="4777" width="9.140625" style="1"/>
    <col min="4778" max="4779" width="9.140625" style="1" customWidth="1"/>
    <col min="4780" max="4780" width="9.140625" style="1"/>
    <col min="4781" max="4781" width="13.140625" style="1" bestFit="1" customWidth="1"/>
    <col min="4782" max="4783" width="17.42578125" style="1" customWidth="1"/>
    <col min="4784" max="4784" width="9.140625" style="1"/>
    <col min="4785" max="4855" width="9.140625" style="1" customWidth="1"/>
    <col min="4856" max="4856" width="9.140625" style="1"/>
    <col min="4857" max="4905" width="9.140625" style="1" customWidth="1"/>
    <col min="4906" max="4908" width="9.7109375" style="1" customWidth="1"/>
    <col min="4909" max="4938" width="9.140625" style="1" customWidth="1"/>
    <col min="4939" max="5033" width="9.140625" style="1"/>
    <col min="5034" max="5035" width="9.140625" style="1" customWidth="1"/>
    <col min="5036" max="5036" width="9.140625" style="1"/>
    <col min="5037" max="5037" width="13.140625" style="1" bestFit="1" customWidth="1"/>
    <col min="5038" max="5039" width="17.42578125" style="1" customWidth="1"/>
    <col min="5040" max="5040" width="9.140625" style="1"/>
    <col min="5041" max="5111" width="9.140625" style="1" customWidth="1"/>
    <col min="5112" max="5112" width="9.140625" style="1"/>
    <col min="5113" max="5161" width="9.140625" style="1" customWidth="1"/>
    <col min="5162" max="5164" width="9.7109375" style="1" customWidth="1"/>
    <col min="5165" max="5194" width="9.140625" style="1" customWidth="1"/>
    <col min="5195" max="5289" width="9.140625" style="1"/>
    <col min="5290" max="5291" width="9.140625" style="1" customWidth="1"/>
    <col min="5292" max="5292" width="9.140625" style="1"/>
    <col min="5293" max="5293" width="13.140625" style="1" bestFit="1" customWidth="1"/>
    <col min="5294" max="5295" width="17.42578125" style="1" customWidth="1"/>
    <col min="5296" max="5296" width="9.140625" style="1"/>
    <col min="5297" max="5367" width="9.140625" style="1" customWidth="1"/>
    <col min="5368" max="5368" width="9.140625" style="1"/>
    <col min="5369" max="5417" width="9.140625" style="1" customWidth="1"/>
    <col min="5418" max="5420" width="9.7109375" style="1" customWidth="1"/>
    <col min="5421" max="5450" width="9.140625" style="1" customWidth="1"/>
    <col min="5451" max="5545" width="9.140625" style="1"/>
    <col min="5546" max="5547" width="9.140625" style="1" customWidth="1"/>
    <col min="5548" max="5548" width="9.140625" style="1"/>
    <col min="5549" max="5549" width="13.140625" style="1" bestFit="1" customWidth="1"/>
    <col min="5550" max="5551" width="17.42578125" style="1" customWidth="1"/>
    <col min="5552" max="5552" width="9.140625" style="1"/>
    <col min="5553" max="5623" width="9.140625" style="1" customWidth="1"/>
    <col min="5624" max="5624" width="9.140625" style="1"/>
    <col min="5625" max="5673" width="9.140625" style="1" customWidth="1"/>
    <col min="5674" max="5676" width="9.7109375" style="1" customWidth="1"/>
    <col min="5677" max="5706" width="9.140625" style="1" customWidth="1"/>
    <col min="5707" max="5801" width="9.140625" style="1"/>
    <col min="5802" max="5803" width="9.140625" style="1" customWidth="1"/>
    <col min="5804" max="5804" width="9.140625" style="1"/>
    <col min="5805" max="5805" width="13.140625" style="1" bestFit="1" customWidth="1"/>
    <col min="5806" max="5807" width="17.42578125" style="1" customWidth="1"/>
    <col min="5808" max="5808" width="9.140625" style="1"/>
    <col min="5809" max="5879" width="9.140625" style="1" customWidth="1"/>
    <col min="5880" max="5880" width="9.140625" style="1"/>
    <col min="5881" max="5929" width="9.140625" style="1" customWidth="1"/>
    <col min="5930" max="5932" width="9.7109375" style="1" customWidth="1"/>
    <col min="5933" max="5962" width="9.140625" style="1" customWidth="1"/>
    <col min="5963" max="6057" width="9.140625" style="1"/>
    <col min="6058" max="6059" width="9.140625" style="1" customWidth="1"/>
    <col min="6060" max="6060" width="9.140625" style="1"/>
    <col min="6061" max="6061" width="13.140625" style="1" bestFit="1" customWidth="1"/>
    <col min="6062" max="6063" width="17.42578125" style="1" customWidth="1"/>
    <col min="6064" max="6064" width="9.140625" style="1"/>
    <col min="6065" max="6135" width="9.140625" style="1" customWidth="1"/>
    <col min="6136" max="6136" width="9.140625" style="1"/>
    <col min="6137" max="6185" width="9.140625" style="1" customWidth="1"/>
    <col min="6186" max="6188" width="9.7109375" style="1" customWidth="1"/>
    <col min="6189" max="6218" width="9.140625" style="1" customWidth="1"/>
    <col min="6219" max="6313" width="9.140625" style="1"/>
    <col min="6314" max="6315" width="9.140625" style="1" customWidth="1"/>
    <col min="6316" max="6316" width="9.140625" style="1"/>
    <col min="6317" max="6317" width="13.140625" style="1" bestFit="1" customWidth="1"/>
    <col min="6318" max="6319" width="17.42578125" style="1" customWidth="1"/>
    <col min="6320" max="6320" width="9.140625" style="1"/>
    <col min="6321" max="6391" width="9.140625" style="1" customWidth="1"/>
    <col min="6392" max="6392" width="9.140625" style="1"/>
    <col min="6393" max="6441" width="9.140625" style="1" customWidth="1"/>
    <col min="6442" max="6444" width="9.7109375" style="1" customWidth="1"/>
    <col min="6445" max="6474" width="9.140625" style="1" customWidth="1"/>
    <col min="6475" max="6569" width="9.140625" style="1"/>
    <col min="6570" max="6571" width="9.140625" style="1" customWidth="1"/>
    <col min="6572" max="6572" width="9.140625" style="1"/>
    <col min="6573" max="6573" width="13.140625" style="1" bestFit="1" customWidth="1"/>
    <col min="6574" max="6575" width="17.42578125" style="1" customWidth="1"/>
    <col min="6576" max="6576" width="9.140625" style="1"/>
    <col min="6577" max="6647" width="9.140625" style="1" customWidth="1"/>
    <col min="6648" max="6648" width="9.140625" style="1"/>
    <col min="6649" max="6697" width="9.140625" style="1" customWidth="1"/>
    <col min="6698" max="6700" width="9.7109375" style="1" customWidth="1"/>
    <col min="6701" max="6730" width="9.140625" style="1" customWidth="1"/>
    <col min="6731" max="6825" width="9.140625" style="1"/>
    <col min="6826" max="6827" width="9.140625" style="1" customWidth="1"/>
    <col min="6828" max="6828" width="9.140625" style="1"/>
    <col min="6829" max="6829" width="13.140625" style="1" bestFit="1" customWidth="1"/>
    <col min="6830" max="6831" width="17.42578125" style="1" customWidth="1"/>
    <col min="6832" max="6832" width="9.140625" style="1"/>
    <col min="6833" max="6903" width="9.140625" style="1" customWidth="1"/>
    <col min="6904" max="6904" width="9.140625" style="1"/>
    <col min="6905" max="6953" width="9.140625" style="1" customWidth="1"/>
    <col min="6954" max="6956" width="9.7109375" style="1" customWidth="1"/>
    <col min="6957" max="6986" width="9.140625" style="1" customWidth="1"/>
    <col min="6987" max="7081" width="9.140625" style="1"/>
    <col min="7082" max="7083" width="9.140625" style="1" customWidth="1"/>
    <col min="7084" max="7084" width="9.140625" style="1"/>
    <col min="7085" max="7085" width="13.140625" style="1" bestFit="1" customWidth="1"/>
    <col min="7086" max="7087" width="17.42578125" style="1" customWidth="1"/>
    <col min="7088" max="7088" width="9.140625" style="1"/>
    <col min="7089" max="7159" width="9.140625" style="1" customWidth="1"/>
    <col min="7160" max="7160" width="9.140625" style="1"/>
    <col min="7161" max="7209" width="9.140625" style="1" customWidth="1"/>
    <col min="7210" max="7212" width="9.7109375" style="1" customWidth="1"/>
    <col min="7213" max="7242" width="9.140625" style="1" customWidth="1"/>
    <col min="7243" max="7337" width="9.140625" style="1"/>
    <col min="7338" max="7339" width="9.140625" style="1" customWidth="1"/>
    <col min="7340" max="7340" width="9.140625" style="1"/>
    <col min="7341" max="7341" width="13.140625" style="1" bestFit="1" customWidth="1"/>
    <col min="7342" max="7343" width="17.42578125" style="1" customWidth="1"/>
    <col min="7344" max="7344" width="9.140625" style="1"/>
    <col min="7345" max="7415" width="9.140625" style="1" customWidth="1"/>
    <col min="7416" max="7416" width="9.140625" style="1"/>
    <col min="7417" max="7465" width="9.140625" style="1" customWidth="1"/>
    <col min="7466" max="7468" width="9.7109375" style="1" customWidth="1"/>
    <col min="7469" max="7498" width="9.140625" style="1" customWidth="1"/>
    <col min="7499" max="7593" width="9.140625" style="1"/>
    <col min="7594" max="7595" width="9.140625" style="1" customWidth="1"/>
    <col min="7596" max="7596" width="9.140625" style="1"/>
    <col min="7597" max="7597" width="13.140625" style="1" bestFit="1" customWidth="1"/>
    <col min="7598" max="7599" width="17.42578125" style="1" customWidth="1"/>
    <col min="7600" max="7600" width="9.140625" style="1"/>
    <col min="7601" max="7671" width="9.140625" style="1" customWidth="1"/>
    <col min="7672" max="7672" width="9.140625" style="1"/>
    <col min="7673" max="7721" width="9.140625" style="1" customWidth="1"/>
    <col min="7722" max="7724" width="9.7109375" style="1" customWidth="1"/>
    <col min="7725" max="7754" width="9.140625" style="1" customWidth="1"/>
    <col min="7755" max="7849" width="9.140625" style="1"/>
    <col min="7850" max="7851" width="9.140625" style="1" customWidth="1"/>
    <col min="7852" max="7852" width="9.140625" style="1"/>
    <col min="7853" max="7853" width="13.140625" style="1" bestFit="1" customWidth="1"/>
    <col min="7854" max="7855" width="17.42578125" style="1" customWidth="1"/>
    <col min="7856" max="7856" width="9.140625" style="1"/>
    <col min="7857" max="7927" width="9.140625" style="1" customWidth="1"/>
    <col min="7928" max="7928" width="9.140625" style="1"/>
    <col min="7929" max="7977" width="9.140625" style="1" customWidth="1"/>
    <col min="7978" max="7980" width="9.7109375" style="1" customWidth="1"/>
    <col min="7981" max="8010" width="9.140625" style="1" customWidth="1"/>
    <col min="8011" max="8105" width="9.140625" style="1"/>
    <col min="8106" max="8107" width="9.140625" style="1" customWidth="1"/>
    <col min="8108" max="8108" width="9.140625" style="1"/>
    <col min="8109" max="8109" width="13.140625" style="1" bestFit="1" customWidth="1"/>
    <col min="8110" max="8111" width="17.42578125" style="1" customWidth="1"/>
    <col min="8112" max="8112" width="9.140625" style="1"/>
    <col min="8113" max="8183" width="9.140625" style="1" customWidth="1"/>
    <col min="8184" max="8184" width="9.140625" style="1"/>
    <col min="8185" max="8233" width="9.140625" style="1" customWidth="1"/>
    <col min="8234" max="8236" width="9.7109375" style="1" customWidth="1"/>
    <col min="8237" max="8266" width="9.140625" style="1" customWidth="1"/>
    <col min="8267" max="8361" width="9.140625" style="1"/>
    <col min="8362" max="8363" width="9.140625" style="1" customWidth="1"/>
    <col min="8364" max="8364" width="9.140625" style="1"/>
    <col min="8365" max="8365" width="13.140625" style="1" bestFit="1" customWidth="1"/>
    <col min="8366" max="8367" width="17.42578125" style="1" customWidth="1"/>
    <col min="8368" max="8368" width="9.140625" style="1"/>
    <col min="8369" max="8439" width="9.140625" style="1" customWidth="1"/>
    <col min="8440" max="8440" width="9.140625" style="1"/>
    <col min="8441" max="8489" width="9.140625" style="1" customWidth="1"/>
    <col min="8490" max="8492" width="9.7109375" style="1" customWidth="1"/>
    <col min="8493" max="8522" width="9.140625" style="1" customWidth="1"/>
    <col min="8523" max="8617" width="9.140625" style="1"/>
    <col min="8618" max="8619" width="9.140625" style="1" customWidth="1"/>
    <col min="8620" max="8620" width="9.140625" style="1"/>
    <col min="8621" max="8621" width="13.140625" style="1" bestFit="1" customWidth="1"/>
    <col min="8622" max="8623" width="17.42578125" style="1" customWidth="1"/>
    <col min="8624" max="8624" width="9.140625" style="1"/>
    <col min="8625" max="8695" width="9.140625" style="1" customWidth="1"/>
    <col min="8696" max="8696" width="9.140625" style="1"/>
    <col min="8697" max="8745" width="9.140625" style="1" customWidth="1"/>
    <col min="8746" max="8748" width="9.7109375" style="1" customWidth="1"/>
    <col min="8749" max="8778" width="9.140625" style="1" customWidth="1"/>
    <col min="8779" max="8873" width="9.140625" style="1"/>
    <col min="8874" max="8875" width="9.140625" style="1" customWidth="1"/>
    <col min="8876" max="8876" width="9.140625" style="1"/>
    <col min="8877" max="8877" width="13.140625" style="1" bestFit="1" customWidth="1"/>
    <col min="8878" max="8879" width="17.42578125" style="1" customWidth="1"/>
    <col min="8880" max="8880" width="9.140625" style="1"/>
    <col min="8881" max="8951" width="9.140625" style="1" customWidth="1"/>
    <col min="8952" max="8952" width="9.140625" style="1"/>
    <col min="8953" max="9001" width="9.140625" style="1" customWidth="1"/>
    <col min="9002" max="9004" width="9.7109375" style="1" customWidth="1"/>
    <col min="9005" max="9034" width="9.140625" style="1" customWidth="1"/>
    <col min="9035" max="9129" width="9.140625" style="1"/>
    <col min="9130" max="9131" width="9.140625" style="1" customWidth="1"/>
    <col min="9132" max="9132" width="9.140625" style="1"/>
    <col min="9133" max="9133" width="13.140625" style="1" bestFit="1" customWidth="1"/>
    <col min="9134" max="9135" width="17.42578125" style="1" customWidth="1"/>
    <col min="9136" max="9136" width="9.140625" style="1"/>
    <col min="9137" max="9207" width="9.140625" style="1" customWidth="1"/>
    <col min="9208" max="9208" width="9.140625" style="1"/>
    <col min="9209" max="9257" width="9.140625" style="1" customWidth="1"/>
    <col min="9258" max="9260" width="9.7109375" style="1" customWidth="1"/>
    <col min="9261" max="9290" width="9.140625" style="1" customWidth="1"/>
    <col min="9291" max="9385" width="9.140625" style="1"/>
    <col min="9386" max="9387" width="9.140625" style="1" customWidth="1"/>
    <col min="9388" max="9388" width="9.140625" style="1"/>
    <col min="9389" max="9389" width="13.140625" style="1" bestFit="1" customWidth="1"/>
    <col min="9390" max="9391" width="17.42578125" style="1" customWidth="1"/>
    <col min="9392" max="9392" width="9.140625" style="1"/>
    <col min="9393" max="9463" width="9.140625" style="1" customWidth="1"/>
    <col min="9464" max="9464" width="9.140625" style="1"/>
    <col min="9465" max="9513" width="9.140625" style="1" customWidth="1"/>
    <col min="9514" max="9516" width="9.7109375" style="1" customWidth="1"/>
    <col min="9517" max="9546" width="9.140625" style="1" customWidth="1"/>
    <col min="9547" max="9641" width="9.140625" style="1"/>
    <col min="9642" max="9643" width="9.140625" style="1" customWidth="1"/>
    <col min="9644" max="9644" width="9.140625" style="1"/>
    <col min="9645" max="9645" width="13.140625" style="1" bestFit="1" customWidth="1"/>
    <col min="9646" max="9647" width="17.42578125" style="1" customWidth="1"/>
    <col min="9648" max="9648" width="9.140625" style="1"/>
    <col min="9649" max="9719" width="9.140625" style="1" customWidth="1"/>
    <col min="9720" max="9720" width="9.140625" style="1"/>
    <col min="9721" max="9769" width="9.140625" style="1" customWidth="1"/>
    <col min="9770" max="9772" width="9.7109375" style="1" customWidth="1"/>
    <col min="9773" max="9802" width="9.140625" style="1" customWidth="1"/>
    <col min="9803" max="9897" width="9.140625" style="1"/>
    <col min="9898" max="9899" width="9.140625" style="1" customWidth="1"/>
    <col min="9900" max="9900" width="9.140625" style="1"/>
    <col min="9901" max="9901" width="13.140625" style="1" bestFit="1" customWidth="1"/>
    <col min="9902" max="9903" width="17.42578125" style="1" customWidth="1"/>
    <col min="9904" max="9904" width="9.140625" style="1"/>
    <col min="9905" max="9975" width="9.140625" style="1" customWidth="1"/>
    <col min="9976" max="9976" width="9.140625" style="1"/>
    <col min="9977" max="10025" width="9.140625" style="1" customWidth="1"/>
    <col min="10026" max="10028" width="9.7109375" style="1" customWidth="1"/>
    <col min="10029" max="10058" width="9.140625" style="1" customWidth="1"/>
    <col min="10059" max="10153" width="9.140625" style="1"/>
    <col min="10154" max="10155" width="9.140625" style="1" customWidth="1"/>
    <col min="10156" max="10156" width="9.140625" style="1"/>
    <col min="10157" max="10157" width="13.140625" style="1" bestFit="1" customWidth="1"/>
    <col min="10158" max="10159" width="17.42578125" style="1" customWidth="1"/>
    <col min="10160" max="10160" width="9.140625" style="1"/>
    <col min="10161" max="10231" width="9.140625" style="1" customWidth="1"/>
    <col min="10232" max="10232" width="9.140625" style="1"/>
    <col min="10233" max="10281" width="9.140625" style="1" customWidth="1"/>
    <col min="10282" max="10284" width="9.7109375" style="1" customWidth="1"/>
    <col min="10285" max="10314" width="9.140625" style="1" customWidth="1"/>
    <col min="10315" max="10409" width="9.140625" style="1"/>
    <col min="10410" max="10411" width="9.140625" style="1" customWidth="1"/>
    <col min="10412" max="10412" width="9.140625" style="1"/>
    <col min="10413" max="10413" width="13.140625" style="1" bestFit="1" customWidth="1"/>
    <col min="10414" max="10415" width="17.42578125" style="1" customWidth="1"/>
    <col min="10416" max="10416" width="9.140625" style="1"/>
    <col min="10417" max="10487" width="9.140625" style="1" customWidth="1"/>
    <col min="10488" max="10488" width="9.140625" style="1"/>
    <col min="10489" max="10537" width="9.140625" style="1" customWidth="1"/>
    <col min="10538" max="10540" width="9.7109375" style="1" customWidth="1"/>
    <col min="10541" max="10570" width="9.140625" style="1" customWidth="1"/>
    <col min="10571" max="10665" width="9.140625" style="1"/>
    <col min="10666" max="10667" width="9.140625" style="1" customWidth="1"/>
    <col min="10668" max="10668" width="9.140625" style="1"/>
    <col min="10669" max="10669" width="13.140625" style="1" bestFit="1" customWidth="1"/>
    <col min="10670" max="10671" width="17.42578125" style="1" customWidth="1"/>
    <col min="10672" max="10672" width="9.140625" style="1"/>
    <col min="10673" max="10743" width="9.140625" style="1" customWidth="1"/>
    <col min="10744" max="10744" width="9.140625" style="1"/>
    <col min="10745" max="10793" width="9.140625" style="1" customWidth="1"/>
    <col min="10794" max="10796" width="9.7109375" style="1" customWidth="1"/>
    <col min="10797" max="10826" width="9.140625" style="1" customWidth="1"/>
    <col min="10827" max="10921" width="9.140625" style="1"/>
    <col min="10922" max="10923" width="9.140625" style="1" customWidth="1"/>
    <col min="10924" max="10924" width="9.140625" style="1"/>
    <col min="10925" max="10925" width="13.140625" style="1" bestFit="1" customWidth="1"/>
    <col min="10926" max="10927" width="17.42578125" style="1" customWidth="1"/>
    <col min="10928" max="10928" width="9.140625" style="1"/>
    <col min="10929" max="10999" width="9.140625" style="1" customWidth="1"/>
    <col min="11000" max="11000" width="9.140625" style="1"/>
    <col min="11001" max="11049" width="9.140625" style="1" customWidth="1"/>
    <col min="11050" max="11052" width="9.7109375" style="1" customWidth="1"/>
    <col min="11053" max="11082" width="9.140625" style="1" customWidth="1"/>
    <col min="11083" max="11177" width="9.140625" style="1"/>
    <col min="11178" max="11179" width="9.140625" style="1" customWidth="1"/>
    <col min="11180" max="11180" width="9.140625" style="1"/>
    <col min="11181" max="11181" width="13.140625" style="1" bestFit="1" customWidth="1"/>
    <col min="11182" max="11183" width="17.42578125" style="1" customWidth="1"/>
    <col min="11184" max="11184" width="9.140625" style="1"/>
    <col min="11185" max="11255" width="9.140625" style="1" customWidth="1"/>
    <col min="11256" max="11256" width="9.140625" style="1"/>
    <col min="11257" max="11305" width="9.140625" style="1" customWidth="1"/>
    <col min="11306" max="11308" width="9.7109375" style="1" customWidth="1"/>
    <col min="11309" max="11338" width="9.140625" style="1" customWidth="1"/>
    <col min="11339" max="11433" width="9.140625" style="1"/>
    <col min="11434" max="11435" width="9.140625" style="1" customWidth="1"/>
    <col min="11436" max="11436" width="9.140625" style="1"/>
    <col min="11437" max="11437" width="13.140625" style="1" bestFit="1" customWidth="1"/>
    <col min="11438" max="11439" width="17.42578125" style="1" customWidth="1"/>
    <col min="11440" max="11440" width="9.140625" style="1"/>
    <col min="11441" max="11511" width="9.140625" style="1" customWidth="1"/>
    <col min="11512" max="11512" width="9.140625" style="1"/>
    <col min="11513" max="11561" width="9.140625" style="1" customWidth="1"/>
    <col min="11562" max="11564" width="9.7109375" style="1" customWidth="1"/>
    <col min="11565" max="11594" width="9.140625" style="1" customWidth="1"/>
    <col min="11595" max="11689" width="9.140625" style="1"/>
    <col min="11690" max="11691" width="9.140625" style="1" customWidth="1"/>
    <col min="11692" max="11692" width="9.140625" style="1"/>
    <col min="11693" max="11693" width="13.140625" style="1" bestFit="1" customWidth="1"/>
    <col min="11694" max="11695" width="17.42578125" style="1" customWidth="1"/>
    <col min="11696" max="11696" width="9.140625" style="1"/>
    <col min="11697" max="11767" width="9.140625" style="1" customWidth="1"/>
    <col min="11768" max="11768" width="9.140625" style="1"/>
    <col min="11769" max="11817" width="9.140625" style="1" customWidth="1"/>
    <col min="11818" max="11820" width="9.7109375" style="1" customWidth="1"/>
    <col min="11821" max="11850" width="9.140625" style="1" customWidth="1"/>
    <col min="11851" max="11945" width="9.140625" style="1"/>
    <col min="11946" max="11947" width="9.140625" style="1" customWidth="1"/>
    <col min="11948" max="11948" width="9.140625" style="1"/>
    <col min="11949" max="11949" width="13.140625" style="1" bestFit="1" customWidth="1"/>
    <col min="11950" max="11951" width="17.42578125" style="1" customWidth="1"/>
    <col min="11952" max="11952" width="9.140625" style="1"/>
    <col min="11953" max="12023" width="9.140625" style="1" customWidth="1"/>
    <col min="12024" max="12024" width="9.140625" style="1"/>
    <col min="12025" max="12073" width="9.140625" style="1" customWidth="1"/>
    <col min="12074" max="12076" width="9.7109375" style="1" customWidth="1"/>
    <col min="12077" max="12106" width="9.140625" style="1" customWidth="1"/>
    <col min="12107" max="12201" width="9.140625" style="1"/>
    <col min="12202" max="12203" width="9.140625" style="1" customWidth="1"/>
    <col min="12204" max="12204" width="9.140625" style="1"/>
    <col min="12205" max="12205" width="13.140625" style="1" bestFit="1" customWidth="1"/>
    <col min="12206" max="12207" width="17.42578125" style="1" customWidth="1"/>
    <col min="12208" max="12208" width="9.140625" style="1"/>
    <col min="12209" max="12279" width="9.140625" style="1" customWidth="1"/>
    <col min="12280" max="12280" width="9.140625" style="1"/>
    <col min="12281" max="12329" width="9.140625" style="1" customWidth="1"/>
    <col min="12330" max="12332" width="9.7109375" style="1" customWidth="1"/>
    <col min="12333" max="12362" width="9.140625" style="1" customWidth="1"/>
    <col min="12363" max="12457" width="9.140625" style="1"/>
    <col min="12458" max="12459" width="9.140625" style="1" customWidth="1"/>
    <col min="12460" max="12460" width="9.140625" style="1"/>
    <col min="12461" max="12461" width="13.140625" style="1" bestFit="1" customWidth="1"/>
    <col min="12462" max="12463" width="17.42578125" style="1" customWidth="1"/>
    <col min="12464" max="12464" width="9.140625" style="1"/>
    <col min="12465" max="12535" width="9.140625" style="1" customWidth="1"/>
    <col min="12536" max="12536" width="9.140625" style="1"/>
    <col min="12537" max="12585" width="9.140625" style="1" customWidth="1"/>
    <col min="12586" max="12588" width="9.7109375" style="1" customWidth="1"/>
    <col min="12589" max="12618" width="9.140625" style="1" customWidth="1"/>
    <col min="12619" max="12713" width="9.140625" style="1"/>
    <col min="12714" max="12715" width="9.140625" style="1" customWidth="1"/>
    <col min="12716" max="12716" width="9.140625" style="1"/>
    <col min="12717" max="12717" width="13.140625" style="1" bestFit="1" customWidth="1"/>
    <col min="12718" max="12719" width="17.42578125" style="1" customWidth="1"/>
    <col min="12720" max="12720" width="9.140625" style="1"/>
    <col min="12721" max="12791" width="9.140625" style="1" customWidth="1"/>
    <col min="12792" max="12792" width="9.140625" style="1"/>
    <col min="12793" max="12841" width="9.140625" style="1" customWidth="1"/>
    <col min="12842" max="12844" width="9.7109375" style="1" customWidth="1"/>
    <col min="12845" max="12874" width="9.140625" style="1" customWidth="1"/>
    <col min="12875" max="12969" width="9.140625" style="1"/>
    <col min="12970" max="12971" width="9.140625" style="1" customWidth="1"/>
    <col min="12972" max="12972" width="9.140625" style="1"/>
    <col min="12973" max="12973" width="13.140625" style="1" bestFit="1" customWidth="1"/>
    <col min="12974" max="12975" width="17.42578125" style="1" customWidth="1"/>
    <col min="12976" max="12976" width="9.140625" style="1"/>
    <col min="12977" max="13047" width="9.140625" style="1" customWidth="1"/>
    <col min="13048" max="13048" width="9.140625" style="1"/>
    <col min="13049" max="13097" width="9.140625" style="1" customWidth="1"/>
    <col min="13098" max="13100" width="9.7109375" style="1" customWidth="1"/>
    <col min="13101" max="13130" width="9.140625" style="1" customWidth="1"/>
    <col min="13131" max="13225" width="9.140625" style="1"/>
    <col min="13226" max="13227" width="9.140625" style="1" customWidth="1"/>
    <col min="13228" max="13228" width="9.140625" style="1"/>
    <col min="13229" max="13229" width="13.140625" style="1" bestFit="1" customWidth="1"/>
    <col min="13230" max="13231" width="17.42578125" style="1" customWidth="1"/>
    <col min="13232" max="13232" width="9.140625" style="1"/>
    <col min="13233" max="13303" width="9.140625" style="1" customWidth="1"/>
    <col min="13304" max="13304" width="9.140625" style="1"/>
    <col min="13305" max="13353" width="9.140625" style="1" customWidth="1"/>
    <col min="13354" max="13356" width="9.7109375" style="1" customWidth="1"/>
    <col min="13357" max="13386" width="9.140625" style="1" customWidth="1"/>
    <col min="13387" max="13481" width="9.140625" style="1"/>
    <col min="13482" max="13483" width="9.140625" style="1" customWidth="1"/>
    <col min="13484" max="13484" width="9.140625" style="1"/>
    <col min="13485" max="13485" width="13.140625" style="1" bestFit="1" customWidth="1"/>
    <col min="13486" max="13487" width="17.42578125" style="1" customWidth="1"/>
    <col min="13488" max="13488" width="9.140625" style="1"/>
    <col min="13489" max="13559" width="9.140625" style="1" customWidth="1"/>
    <col min="13560" max="13560" width="9.140625" style="1"/>
    <col min="13561" max="13609" width="9.140625" style="1" customWidth="1"/>
    <col min="13610" max="13612" width="9.7109375" style="1" customWidth="1"/>
    <col min="13613" max="13642" width="9.140625" style="1" customWidth="1"/>
    <col min="13643" max="13737" width="9.140625" style="1"/>
    <col min="13738" max="13739" width="9.140625" style="1" customWidth="1"/>
    <col min="13740" max="13740" width="9.140625" style="1"/>
    <col min="13741" max="13741" width="13.140625" style="1" bestFit="1" customWidth="1"/>
    <col min="13742" max="13743" width="17.42578125" style="1" customWidth="1"/>
    <col min="13744" max="13744" width="9.140625" style="1"/>
    <col min="13745" max="13815" width="9.140625" style="1" customWidth="1"/>
    <col min="13816" max="13816" width="9.140625" style="1"/>
    <col min="13817" max="13865" width="9.140625" style="1" customWidth="1"/>
    <col min="13866" max="13868" width="9.7109375" style="1" customWidth="1"/>
    <col min="13869" max="13898" width="9.140625" style="1" customWidth="1"/>
    <col min="13899" max="13993" width="9.140625" style="1"/>
    <col min="13994" max="13995" width="9.140625" style="1" customWidth="1"/>
    <col min="13996" max="13996" width="9.140625" style="1"/>
    <col min="13997" max="13997" width="13.140625" style="1" bestFit="1" customWidth="1"/>
    <col min="13998" max="13999" width="17.42578125" style="1" customWidth="1"/>
    <col min="14000" max="14000" width="9.140625" style="1"/>
    <col min="14001" max="14071" width="9.140625" style="1" customWidth="1"/>
    <col min="14072" max="14072" width="9.140625" style="1"/>
    <col min="14073" max="14121" width="9.140625" style="1" customWidth="1"/>
    <col min="14122" max="14124" width="9.7109375" style="1" customWidth="1"/>
    <col min="14125" max="14154" width="9.140625" style="1" customWidth="1"/>
    <col min="14155" max="14249" width="9.140625" style="1"/>
    <col min="14250" max="14251" width="9.140625" style="1" customWidth="1"/>
    <col min="14252" max="14252" width="9.140625" style="1"/>
    <col min="14253" max="14253" width="13.140625" style="1" bestFit="1" customWidth="1"/>
    <col min="14254" max="14255" width="17.42578125" style="1" customWidth="1"/>
    <col min="14256" max="14256" width="9.140625" style="1"/>
    <col min="14257" max="14327" width="9.140625" style="1" customWidth="1"/>
    <col min="14328" max="14328" width="9.140625" style="1"/>
    <col min="14329" max="14377" width="9.140625" style="1" customWidth="1"/>
    <col min="14378" max="14380" width="9.7109375" style="1" customWidth="1"/>
    <col min="14381" max="14410" width="9.140625" style="1" customWidth="1"/>
    <col min="14411" max="14505" width="9.140625" style="1"/>
    <col min="14506" max="14507" width="9.140625" style="1" customWidth="1"/>
    <col min="14508" max="14508" width="9.140625" style="1"/>
    <col min="14509" max="14509" width="13.140625" style="1" bestFit="1" customWidth="1"/>
    <col min="14510" max="14511" width="17.42578125" style="1" customWidth="1"/>
    <col min="14512" max="14512" width="9.140625" style="1"/>
    <col min="14513" max="14583" width="9.140625" style="1" customWidth="1"/>
    <col min="14584" max="14584" width="9.140625" style="1"/>
    <col min="14585" max="14633" width="9.140625" style="1" customWidth="1"/>
    <col min="14634" max="14636" width="9.7109375" style="1" customWidth="1"/>
    <col min="14637" max="14666" width="9.140625" style="1" customWidth="1"/>
    <col min="14667" max="14761" width="9.140625" style="1"/>
    <col min="14762" max="14763" width="9.140625" style="1" customWidth="1"/>
    <col min="14764" max="14764" width="9.140625" style="1"/>
    <col min="14765" max="14765" width="13.140625" style="1" bestFit="1" customWidth="1"/>
    <col min="14766" max="14767" width="17.42578125" style="1" customWidth="1"/>
    <col min="14768" max="14768" width="9.140625" style="1"/>
    <col min="14769" max="14839" width="9.140625" style="1" customWidth="1"/>
    <col min="14840" max="14840" width="9.140625" style="1"/>
    <col min="14841" max="14889" width="9.140625" style="1" customWidth="1"/>
    <col min="14890" max="14892" width="9.7109375" style="1" customWidth="1"/>
    <col min="14893" max="14922" width="9.140625" style="1" customWidth="1"/>
    <col min="14923" max="15017" width="9.140625" style="1"/>
    <col min="15018" max="15019" width="9.140625" style="1" customWidth="1"/>
    <col min="15020" max="15020" width="9.140625" style="1"/>
    <col min="15021" max="15021" width="13.140625" style="1" bestFit="1" customWidth="1"/>
    <col min="15022" max="15023" width="17.42578125" style="1" customWidth="1"/>
    <col min="15024" max="15024" width="9.140625" style="1"/>
    <col min="15025" max="15095" width="9.140625" style="1" customWidth="1"/>
    <col min="15096" max="15096" width="9.140625" style="1"/>
    <col min="15097" max="15145" width="9.140625" style="1" customWidth="1"/>
    <col min="15146" max="15148" width="9.7109375" style="1" customWidth="1"/>
    <col min="15149" max="15178" width="9.140625" style="1" customWidth="1"/>
    <col min="15179" max="15273" width="9.140625" style="1"/>
    <col min="15274" max="15275" width="9.140625" style="1" customWidth="1"/>
    <col min="15276" max="15276" width="9.140625" style="1"/>
    <col min="15277" max="15277" width="13.140625" style="1" bestFit="1" customWidth="1"/>
    <col min="15278" max="15279" width="17.42578125" style="1" customWidth="1"/>
    <col min="15280" max="15280" width="9.140625" style="1"/>
    <col min="15281" max="15351" width="9.140625" style="1" customWidth="1"/>
    <col min="15352" max="15352" width="9.140625" style="1"/>
    <col min="15353" max="15401" width="9.140625" style="1" customWidth="1"/>
    <col min="15402" max="15404" width="9.7109375" style="1" customWidth="1"/>
    <col min="15405" max="15434" width="9.140625" style="1" customWidth="1"/>
    <col min="15435" max="15529" width="9.140625" style="1"/>
    <col min="15530" max="15531" width="9.140625" style="1" customWidth="1"/>
    <col min="15532" max="15532" width="9.140625" style="1"/>
    <col min="15533" max="15533" width="13.140625" style="1" bestFit="1" customWidth="1"/>
    <col min="15534" max="15535" width="17.42578125" style="1" customWidth="1"/>
    <col min="15536" max="15536" width="9.140625" style="1"/>
    <col min="15537" max="15607" width="9.140625" style="1" customWidth="1"/>
    <col min="15608" max="15608" width="9.140625" style="1"/>
    <col min="15609" max="15657" width="9.140625" style="1" customWidth="1"/>
    <col min="15658" max="15660" width="9.7109375" style="1" customWidth="1"/>
    <col min="15661" max="15690" width="9.140625" style="1" customWidth="1"/>
    <col min="15691" max="15785" width="9.140625" style="1"/>
    <col min="15786" max="15787" width="9.140625" style="1" customWidth="1"/>
    <col min="15788" max="15788" width="9.140625" style="1"/>
    <col min="15789" max="15789" width="13.140625" style="1" bestFit="1" customWidth="1"/>
    <col min="15790" max="15791" width="17.42578125" style="1" customWidth="1"/>
    <col min="15792" max="15792" width="9.140625" style="1"/>
    <col min="15793" max="15863" width="9.140625" style="1" customWidth="1"/>
    <col min="15864" max="15864" width="9.140625" style="1"/>
    <col min="15865" max="15913" width="9.140625" style="1" customWidth="1"/>
    <col min="15914" max="15916" width="9.7109375" style="1" customWidth="1"/>
    <col min="15917" max="15946" width="9.140625" style="1" customWidth="1"/>
    <col min="15947" max="16041" width="9.140625" style="1"/>
    <col min="16042" max="16043" width="9.140625" style="1" customWidth="1"/>
    <col min="16044" max="16044" width="9.140625" style="1"/>
    <col min="16045" max="16045" width="13.140625" style="1" bestFit="1" customWidth="1"/>
    <col min="16046" max="16047" width="17.42578125" style="1" customWidth="1"/>
    <col min="16048" max="16048" width="9.140625" style="1"/>
    <col min="16049" max="16119" width="9.140625" style="1" customWidth="1"/>
    <col min="16120" max="16120" width="9.140625" style="1"/>
    <col min="16121" max="16169" width="9.140625" style="1" customWidth="1"/>
    <col min="16170" max="16172" width="9.7109375" style="1" customWidth="1"/>
    <col min="16173" max="16202" width="9.140625" style="1" customWidth="1"/>
    <col min="16203" max="16384" width="9.140625" style="1"/>
  </cols>
  <sheetData>
    <row r="1" spans="1:81" ht="60" customHeight="1">
      <c r="A1" s="58"/>
      <c r="B1" s="205" t="s">
        <v>21</v>
      </c>
      <c r="C1" s="207"/>
      <c r="D1" s="59">
        <v>40</v>
      </c>
      <c r="E1" s="205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211" t="s">
        <v>0</v>
      </c>
      <c r="Q1" s="211"/>
      <c r="R1" s="211"/>
      <c r="S1" s="211"/>
      <c r="T1" s="211"/>
      <c r="U1" s="212" t="s">
        <v>1</v>
      </c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5" t="s">
        <v>2</v>
      </c>
      <c r="AO1" s="215"/>
      <c r="AP1" s="215"/>
      <c r="AQ1" s="216" t="s">
        <v>3</v>
      </c>
      <c r="AR1" s="216"/>
      <c r="AS1" s="216"/>
      <c r="AT1" s="216"/>
      <c r="AU1" s="216"/>
      <c r="AV1" s="216"/>
      <c r="AW1" s="217" t="s">
        <v>4</v>
      </c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4" t="s">
        <v>5</v>
      </c>
      <c r="BO1" s="214"/>
      <c r="BP1" s="214"/>
      <c r="BQ1" s="214"/>
      <c r="BR1" s="214"/>
      <c r="BS1" s="214"/>
      <c r="BT1" s="214"/>
      <c r="BU1" s="214"/>
      <c r="BV1" s="214"/>
      <c r="BW1" s="214"/>
      <c r="BX1" s="213" t="s">
        <v>17</v>
      </c>
      <c r="BY1" s="213"/>
      <c r="BZ1" s="213"/>
      <c r="CA1" s="213"/>
      <c r="CB1" s="213"/>
      <c r="CC1" s="24"/>
    </row>
    <row r="2" spans="1:81" ht="0.75" customHeight="1">
      <c r="A2" s="58"/>
      <c r="B2" s="60" t="s">
        <v>20</v>
      </c>
      <c r="C2" s="61">
        <v>55</v>
      </c>
      <c r="D2" s="62"/>
      <c r="E2" s="205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211"/>
      <c r="Q2" s="211"/>
      <c r="R2" s="211"/>
      <c r="S2" s="211"/>
      <c r="T2" s="211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5"/>
      <c r="AO2" s="215"/>
      <c r="AP2" s="215"/>
      <c r="AQ2" s="216"/>
      <c r="AR2" s="216"/>
      <c r="AS2" s="216"/>
      <c r="AT2" s="216"/>
      <c r="AU2" s="216"/>
      <c r="AV2" s="216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3"/>
      <c r="BY2" s="213"/>
      <c r="BZ2" s="213"/>
      <c r="CA2" s="213"/>
      <c r="CB2" s="213"/>
      <c r="CC2" s="24"/>
    </row>
    <row r="3" spans="1:81" ht="13.5" hidden="1" customHeight="1">
      <c r="A3" s="58"/>
      <c r="B3" s="208" t="s">
        <v>103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/>
      <c r="Q3" s="211"/>
      <c r="R3" s="211"/>
      <c r="S3" s="211"/>
      <c r="T3" s="211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5"/>
      <c r="AO3" s="215"/>
      <c r="AP3" s="215"/>
      <c r="AQ3" s="216"/>
      <c r="AR3" s="216"/>
      <c r="AS3" s="216"/>
      <c r="AT3" s="216"/>
      <c r="AU3" s="216"/>
      <c r="AV3" s="216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3"/>
      <c r="BY3" s="213"/>
      <c r="BZ3" s="213"/>
      <c r="CA3" s="213"/>
      <c r="CB3" s="213"/>
      <c r="CC3" s="24"/>
    </row>
    <row r="4" spans="1:81" ht="96" customHeight="1">
      <c r="A4" s="58"/>
      <c r="B4" s="63" t="s">
        <v>13</v>
      </c>
      <c r="C4" s="64" t="s">
        <v>14</v>
      </c>
      <c r="D4" s="63"/>
      <c r="E4" s="63"/>
      <c r="F4" s="63"/>
      <c r="G4" s="63" t="s">
        <v>103</v>
      </c>
      <c r="H4" s="63"/>
      <c r="I4" s="63"/>
      <c r="J4" s="63"/>
      <c r="K4" s="63"/>
      <c r="L4" s="63"/>
      <c r="M4" s="63"/>
      <c r="N4" s="63"/>
      <c r="O4" s="65"/>
      <c r="P4" s="66" t="s">
        <v>109</v>
      </c>
      <c r="Q4" s="66" t="s">
        <v>63</v>
      </c>
      <c r="R4" s="66" t="s">
        <v>111</v>
      </c>
      <c r="S4" s="66" t="s">
        <v>110</v>
      </c>
      <c r="T4" s="66" t="s">
        <v>112</v>
      </c>
      <c r="U4" s="67"/>
      <c r="V4" s="67" t="s">
        <v>68</v>
      </c>
      <c r="W4" s="67" t="s">
        <v>64</v>
      </c>
      <c r="X4" s="67" t="s">
        <v>65</v>
      </c>
      <c r="Y4" s="67"/>
      <c r="Z4" s="67"/>
      <c r="AA4" s="67" t="s">
        <v>66</v>
      </c>
      <c r="AB4" s="67" t="s">
        <v>67</v>
      </c>
      <c r="AC4" s="68" t="s">
        <v>74</v>
      </c>
      <c r="AD4" s="67" t="s">
        <v>69</v>
      </c>
      <c r="AE4" s="67" t="s">
        <v>70</v>
      </c>
      <c r="AF4" s="67" t="s">
        <v>71</v>
      </c>
      <c r="AG4" s="69" t="s">
        <v>72</v>
      </c>
      <c r="AH4" s="67" t="s">
        <v>73</v>
      </c>
      <c r="AI4" s="67"/>
      <c r="AJ4" s="68"/>
      <c r="AK4" s="70"/>
      <c r="AL4" s="70"/>
      <c r="AM4" s="70"/>
      <c r="AN4" s="71" t="s">
        <v>15</v>
      </c>
      <c r="AO4" s="71"/>
      <c r="AP4" s="71"/>
      <c r="AQ4" s="72" t="s">
        <v>95</v>
      </c>
      <c r="AR4" s="72" t="s">
        <v>96</v>
      </c>
      <c r="AS4" s="72" t="s">
        <v>120</v>
      </c>
      <c r="AT4" s="72" t="s">
        <v>119</v>
      </c>
      <c r="AU4" s="74"/>
      <c r="AV4" s="74"/>
      <c r="AW4" s="25" t="s">
        <v>101</v>
      </c>
      <c r="AX4" s="25" t="s">
        <v>75</v>
      </c>
      <c r="AY4" s="25" t="s">
        <v>76</v>
      </c>
      <c r="AZ4" s="25" t="s">
        <v>77</v>
      </c>
      <c r="BA4" s="25" t="s">
        <v>78</v>
      </c>
      <c r="BB4" s="25" t="s">
        <v>79</v>
      </c>
      <c r="BC4" s="25" t="s">
        <v>80</v>
      </c>
      <c r="BD4" s="25" t="s">
        <v>81</v>
      </c>
      <c r="BE4" s="25" t="s">
        <v>82</v>
      </c>
      <c r="BF4" s="25" t="s">
        <v>83</v>
      </c>
      <c r="BG4" s="25" t="s">
        <v>84</v>
      </c>
      <c r="BH4" s="26"/>
      <c r="BI4" s="26"/>
      <c r="BJ4" s="26"/>
      <c r="BK4" s="26"/>
      <c r="BL4" s="26"/>
      <c r="BM4" s="26"/>
      <c r="BN4" s="27"/>
      <c r="BO4" s="27" t="s">
        <v>85</v>
      </c>
      <c r="BP4" s="27" t="s">
        <v>92</v>
      </c>
      <c r="BQ4" s="27" t="s">
        <v>92</v>
      </c>
      <c r="BR4" s="27" t="s">
        <v>93</v>
      </c>
      <c r="BS4" s="28"/>
      <c r="BT4" s="28"/>
      <c r="BU4" s="28"/>
      <c r="BV4" s="28"/>
      <c r="BW4" s="29"/>
      <c r="BX4" s="30"/>
      <c r="BY4" s="30"/>
      <c r="BZ4" s="30"/>
      <c r="CA4" s="30"/>
      <c r="CB4" s="31"/>
      <c r="CC4" s="24"/>
    </row>
    <row r="5" spans="1:81" s="2" customFormat="1" ht="64.5" customHeight="1">
      <c r="A5" s="75" t="s">
        <v>59</v>
      </c>
      <c r="B5" s="76" t="s">
        <v>6</v>
      </c>
      <c r="C5" s="76" t="s">
        <v>7</v>
      </c>
      <c r="D5" s="76" t="s">
        <v>8</v>
      </c>
      <c r="E5" s="76" t="s">
        <v>9</v>
      </c>
      <c r="F5" s="77" t="s">
        <v>10</v>
      </c>
      <c r="G5" s="76" t="s">
        <v>12</v>
      </c>
      <c r="H5" s="78" t="s">
        <v>23</v>
      </c>
      <c r="I5" s="79" t="s">
        <v>11</v>
      </c>
      <c r="J5" s="80" t="s">
        <v>18</v>
      </c>
      <c r="K5" s="78" t="s">
        <v>22</v>
      </c>
      <c r="L5" s="81" t="s">
        <v>62</v>
      </c>
      <c r="M5" s="78"/>
      <c r="N5" s="77" t="s">
        <v>19</v>
      </c>
      <c r="O5" s="76" t="s">
        <v>16</v>
      </c>
      <c r="P5" s="66" t="s">
        <v>109</v>
      </c>
      <c r="Q5" s="66" t="s">
        <v>63</v>
      </c>
      <c r="R5" s="66" t="s">
        <v>111</v>
      </c>
      <c r="S5" s="66" t="s">
        <v>110</v>
      </c>
      <c r="T5" s="66" t="s">
        <v>112</v>
      </c>
      <c r="U5" s="67"/>
      <c r="V5" s="67" t="s">
        <v>68</v>
      </c>
      <c r="W5" s="67" t="s">
        <v>64</v>
      </c>
      <c r="X5" s="67" t="s">
        <v>65</v>
      </c>
      <c r="Y5" s="67"/>
      <c r="Z5" s="67"/>
      <c r="AA5" s="67" t="s">
        <v>66</v>
      </c>
      <c r="AB5" s="67" t="s">
        <v>67</v>
      </c>
      <c r="AC5" s="68" t="s">
        <v>74</v>
      </c>
      <c r="AD5" s="67" t="s">
        <v>69</v>
      </c>
      <c r="AE5" s="67" t="s">
        <v>70</v>
      </c>
      <c r="AF5" s="67" t="s">
        <v>71</v>
      </c>
      <c r="AG5" s="69" t="s">
        <v>72</v>
      </c>
      <c r="AH5" s="67" t="s">
        <v>73</v>
      </c>
      <c r="AI5" s="67"/>
      <c r="AJ5" s="68"/>
      <c r="AK5" s="70"/>
      <c r="AL5" s="70"/>
      <c r="AM5" s="70"/>
      <c r="AN5" s="71" t="s">
        <v>15</v>
      </c>
      <c r="AO5" s="71"/>
      <c r="AP5" s="71"/>
      <c r="AQ5" s="72" t="s">
        <v>95</v>
      </c>
      <c r="AR5" s="72" t="s">
        <v>96</v>
      </c>
      <c r="AS5" s="72" t="s">
        <v>97</v>
      </c>
      <c r="AT5" s="73" t="s">
        <v>98</v>
      </c>
      <c r="AU5" s="82"/>
      <c r="AV5" s="8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3"/>
      <c r="BY5" s="33"/>
      <c r="BZ5" s="33"/>
      <c r="CA5" s="33"/>
      <c r="CB5" s="33"/>
      <c r="CC5" s="34"/>
    </row>
    <row r="6" spans="1:81" ht="20.100000000000001" hidden="1" customHeight="1">
      <c r="A6" s="83"/>
      <c r="B6" s="84"/>
      <c r="C6" s="84"/>
      <c r="D6" s="85" t="s">
        <v>29</v>
      </c>
      <c r="E6" s="86">
        <v>1</v>
      </c>
      <c r="F6" s="87">
        <v>23576</v>
      </c>
      <c r="G6" s="88">
        <f t="shared" ref="G6:G12" ca="1" si="0">YEARFRAC(TODAY(),F6)</f>
        <v>53.322222222222223</v>
      </c>
      <c r="H6" s="89" t="str">
        <f t="shared" ref="H6:H12" ca="1" si="1">IF(AND(G6&gt;=$C$2,O6&gt;=$D$1), "1","0")</f>
        <v>0</v>
      </c>
      <c r="I6" s="90">
        <f ca="1">ABS(H6)</f>
        <v>0</v>
      </c>
      <c r="J6" s="90">
        <f>ABS(K6)</f>
        <v>1</v>
      </c>
      <c r="K6" s="91" t="str">
        <f>IF(O6&gt;=$D$1,"1","0")</f>
        <v>1</v>
      </c>
      <c r="L6" s="90">
        <f>ABS(M6)</f>
        <v>0</v>
      </c>
      <c r="M6" s="91" t="str">
        <f>IF(N6&gt;10,"1","0")</f>
        <v>0</v>
      </c>
      <c r="N6" s="92">
        <f t="shared" ref="N6:N12" si="2">COUNT(P6:CB6)</f>
        <v>3</v>
      </c>
      <c r="O6" s="93">
        <f t="shared" ref="O6:O12" si="3">SUM(P6:CB6)</f>
        <v>40</v>
      </c>
      <c r="P6" s="94"/>
      <c r="Q6" s="94"/>
      <c r="R6" s="94"/>
      <c r="S6" s="94"/>
      <c r="T6" s="94"/>
      <c r="U6" s="95"/>
      <c r="V6" s="95"/>
      <c r="W6" s="95"/>
      <c r="X6" s="95">
        <v>8</v>
      </c>
      <c r="Y6" s="95"/>
      <c r="Z6" s="95"/>
      <c r="AA6" s="95"/>
      <c r="AB6" s="95"/>
      <c r="AC6" s="95"/>
      <c r="AD6" s="95"/>
      <c r="AE6" s="95"/>
      <c r="AF6" s="95"/>
      <c r="AG6" s="95">
        <v>16</v>
      </c>
      <c r="AH6" s="95">
        <v>16</v>
      </c>
      <c r="AI6" s="95"/>
      <c r="AJ6" s="95"/>
      <c r="AK6" s="95"/>
      <c r="AL6" s="95"/>
      <c r="AM6" s="95"/>
      <c r="AN6" s="96"/>
      <c r="AO6" s="96"/>
      <c r="AP6" s="96"/>
      <c r="AQ6" s="97"/>
      <c r="AR6" s="97"/>
      <c r="AS6" s="97"/>
      <c r="AT6" s="97"/>
      <c r="AU6" s="97"/>
      <c r="AV6" s="97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7"/>
      <c r="BY6" s="37"/>
      <c r="BZ6" s="37"/>
      <c r="CA6" s="37"/>
      <c r="CB6" s="37"/>
      <c r="CC6" s="24"/>
    </row>
    <row r="7" spans="1:81" ht="20.100000000000001" hidden="1" customHeight="1">
      <c r="A7" s="83"/>
      <c r="B7" s="84"/>
      <c r="C7" s="84"/>
      <c r="D7" s="84" t="s">
        <v>100</v>
      </c>
      <c r="E7" s="86">
        <v>1</v>
      </c>
      <c r="F7" s="87">
        <v>24581</v>
      </c>
      <c r="G7" s="98">
        <f t="shared" ca="1" si="0"/>
        <v>50.569444444444443</v>
      </c>
      <c r="H7" s="89" t="str">
        <f t="shared" ca="1" si="1"/>
        <v>0</v>
      </c>
      <c r="I7" s="90">
        <f t="shared" ref="I7:I11" ca="1" si="4">ABS(H7)</f>
        <v>0</v>
      </c>
      <c r="J7" s="90">
        <f t="shared" ref="J7:J12" si="5">ABS(K7)</f>
        <v>1</v>
      </c>
      <c r="K7" s="89" t="str">
        <f>IF(O7&gt;=$D$1,"1","0")</f>
        <v>1</v>
      </c>
      <c r="L7" s="90">
        <f t="shared" ref="L7:L11" si="6">ABS(M7)</f>
        <v>0</v>
      </c>
      <c r="M7" s="99"/>
      <c r="N7" s="92">
        <f t="shared" si="2"/>
        <v>5</v>
      </c>
      <c r="O7" s="93">
        <f t="shared" si="3"/>
        <v>72</v>
      </c>
      <c r="P7" s="100"/>
      <c r="Q7" s="100"/>
      <c r="R7" s="100"/>
      <c r="S7" s="100"/>
      <c r="T7" s="100"/>
      <c r="U7" s="95"/>
      <c r="V7" s="95">
        <v>16</v>
      </c>
      <c r="W7" s="95"/>
      <c r="X7" s="95"/>
      <c r="Y7" s="95"/>
      <c r="Z7" s="95"/>
      <c r="AA7" s="95"/>
      <c r="AB7" s="95">
        <v>16</v>
      </c>
      <c r="AC7" s="95"/>
      <c r="AD7" s="95">
        <v>8</v>
      </c>
      <c r="AE7" s="95">
        <v>16</v>
      </c>
      <c r="AF7" s="95">
        <v>16</v>
      </c>
      <c r="AG7" s="95"/>
      <c r="AH7" s="95"/>
      <c r="AI7" s="95"/>
      <c r="AJ7" s="95"/>
      <c r="AK7" s="95"/>
      <c r="AL7" s="95"/>
      <c r="AM7" s="95"/>
      <c r="AN7" s="96"/>
      <c r="AO7" s="96"/>
      <c r="AP7" s="96"/>
      <c r="AQ7" s="97"/>
      <c r="AR7" s="97"/>
      <c r="AS7" s="97"/>
      <c r="AT7" s="97"/>
      <c r="AU7" s="97"/>
      <c r="AV7" s="97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7"/>
      <c r="BY7" s="37"/>
      <c r="BZ7" s="37"/>
      <c r="CA7" s="37"/>
      <c r="CB7" s="37"/>
      <c r="CC7" s="24"/>
    </row>
    <row r="8" spans="1:81" ht="24.75" hidden="1" customHeight="1">
      <c r="A8" s="83"/>
      <c r="B8" s="101"/>
      <c r="C8" s="101"/>
      <c r="D8" s="101" t="s">
        <v>30</v>
      </c>
      <c r="E8" s="86">
        <v>1</v>
      </c>
      <c r="F8" s="87">
        <v>27068</v>
      </c>
      <c r="G8" s="98">
        <f t="shared" ca="1" si="0"/>
        <v>43.766666666666666</v>
      </c>
      <c r="H8" s="89" t="str">
        <f t="shared" ca="1" si="1"/>
        <v>0</v>
      </c>
      <c r="I8" s="90">
        <f t="shared" ca="1" si="4"/>
        <v>0</v>
      </c>
      <c r="J8" s="90">
        <f t="shared" si="5"/>
        <v>1</v>
      </c>
      <c r="K8" s="89" t="str">
        <f t="shared" ref="K8:K12" si="7">IF(O8&gt;=$D$1,"1","0")</f>
        <v>1</v>
      </c>
      <c r="L8" s="90">
        <f t="shared" si="6"/>
        <v>0</v>
      </c>
      <c r="M8" s="99"/>
      <c r="N8" s="92">
        <f t="shared" si="2"/>
        <v>1</v>
      </c>
      <c r="O8" s="93">
        <f t="shared" si="3"/>
        <v>40</v>
      </c>
      <c r="P8" s="100"/>
      <c r="Q8" s="100"/>
      <c r="R8" s="100"/>
      <c r="S8" s="100"/>
      <c r="T8" s="100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96"/>
      <c r="AP8" s="96"/>
      <c r="AQ8" s="97"/>
      <c r="AR8" s="97"/>
      <c r="AS8" s="97"/>
      <c r="AT8" s="97"/>
      <c r="AU8" s="97"/>
      <c r="AV8" s="97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6"/>
      <c r="BO8" s="36">
        <v>40</v>
      </c>
      <c r="BP8" s="36"/>
      <c r="BQ8" s="36"/>
      <c r="BR8" s="36"/>
      <c r="BS8" s="36"/>
      <c r="BT8" s="36"/>
      <c r="BU8" s="36"/>
      <c r="BV8" s="36"/>
      <c r="BW8" s="36"/>
      <c r="BX8" s="37"/>
      <c r="BY8" s="37"/>
      <c r="BZ8" s="37"/>
      <c r="CA8" s="37"/>
      <c r="CB8" s="37"/>
      <c r="CC8" s="24"/>
    </row>
    <row r="9" spans="1:81" ht="20.100000000000001" hidden="1" customHeight="1">
      <c r="A9" s="83"/>
      <c r="B9" s="84"/>
      <c r="C9" s="84"/>
      <c r="D9" s="84" t="s">
        <v>100</v>
      </c>
      <c r="E9" s="86">
        <v>1</v>
      </c>
      <c r="F9" s="87">
        <v>26234</v>
      </c>
      <c r="G9" s="98">
        <f t="shared" ca="1" si="0"/>
        <v>46.044444444444444</v>
      </c>
      <c r="H9" s="89" t="str">
        <f t="shared" ca="1" si="1"/>
        <v>0</v>
      </c>
      <c r="I9" s="90">
        <f t="shared" ca="1" si="4"/>
        <v>0</v>
      </c>
      <c r="J9" s="90">
        <f t="shared" si="5"/>
        <v>1</v>
      </c>
      <c r="K9" s="89" t="str">
        <f t="shared" si="7"/>
        <v>1</v>
      </c>
      <c r="L9" s="90">
        <f t="shared" si="6"/>
        <v>0</v>
      </c>
      <c r="M9" s="99"/>
      <c r="N9" s="92">
        <f t="shared" si="2"/>
        <v>5</v>
      </c>
      <c r="O9" s="93">
        <f t="shared" si="3"/>
        <v>72</v>
      </c>
      <c r="P9" s="100"/>
      <c r="Q9" s="100"/>
      <c r="R9" s="100"/>
      <c r="S9" s="100"/>
      <c r="T9" s="100"/>
      <c r="U9" s="95"/>
      <c r="V9" s="95">
        <v>16</v>
      </c>
      <c r="W9" s="95"/>
      <c r="X9" s="95"/>
      <c r="Y9" s="95"/>
      <c r="Z9" s="95"/>
      <c r="AA9" s="95"/>
      <c r="AB9" s="95">
        <v>16</v>
      </c>
      <c r="AC9" s="95"/>
      <c r="AD9" s="95">
        <v>8</v>
      </c>
      <c r="AE9" s="95">
        <v>16</v>
      </c>
      <c r="AF9" s="95">
        <v>16</v>
      </c>
      <c r="AG9" s="95"/>
      <c r="AH9" s="95"/>
      <c r="AI9" s="95"/>
      <c r="AJ9" s="95"/>
      <c r="AK9" s="95"/>
      <c r="AL9" s="95"/>
      <c r="AM9" s="95"/>
      <c r="AN9" s="96"/>
      <c r="AO9" s="96"/>
      <c r="AP9" s="96"/>
      <c r="AQ9" s="97"/>
      <c r="AR9" s="97"/>
      <c r="AS9" s="97"/>
      <c r="AT9" s="97"/>
      <c r="AU9" s="97"/>
      <c r="AV9" s="97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7"/>
      <c r="BY9" s="37"/>
      <c r="BZ9" s="37"/>
      <c r="CA9" s="37"/>
      <c r="CB9" s="37"/>
      <c r="CC9" s="24"/>
    </row>
    <row r="10" spans="1:81" ht="20.100000000000001" hidden="1" customHeight="1">
      <c r="A10" s="83"/>
      <c r="B10" s="84"/>
      <c r="C10" s="84"/>
      <c r="D10" s="84" t="s">
        <v>100</v>
      </c>
      <c r="E10" s="86">
        <v>1</v>
      </c>
      <c r="F10" s="87">
        <v>26718</v>
      </c>
      <c r="G10" s="88">
        <f t="shared" ca="1" si="0"/>
        <v>44.725000000000001</v>
      </c>
      <c r="H10" s="89" t="str">
        <f t="shared" ca="1" si="1"/>
        <v>0</v>
      </c>
      <c r="I10" s="90">
        <f t="shared" ca="1" si="4"/>
        <v>0</v>
      </c>
      <c r="J10" s="90">
        <f t="shared" si="5"/>
        <v>1</v>
      </c>
      <c r="K10" s="89" t="str">
        <f t="shared" si="7"/>
        <v>1</v>
      </c>
      <c r="L10" s="90">
        <f t="shared" si="6"/>
        <v>0</v>
      </c>
      <c r="M10" s="99"/>
      <c r="N10" s="92">
        <f t="shared" si="2"/>
        <v>5</v>
      </c>
      <c r="O10" s="93">
        <f t="shared" si="3"/>
        <v>72</v>
      </c>
      <c r="P10" s="100"/>
      <c r="Q10" s="100"/>
      <c r="R10" s="100"/>
      <c r="S10" s="100"/>
      <c r="T10" s="100"/>
      <c r="U10" s="95"/>
      <c r="V10" s="95">
        <v>16</v>
      </c>
      <c r="W10" s="95"/>
      <c r="X10" s="95"/>
      <c r="Y10" s="95"/>
      <c r="Z10" s="95"/>
      <c r="AA10" s="95"/>
      <c r="AB10" s="95">
        <v>16</v>
      </c>
      <c r="AC10" s="95"/>
      <c r="AD10" s="95">
        <v>8</v>
      </c>
      <c r="AE10" s="95">
        <v>16</v>
      </c>
      <c r="AF10" s="95">
        <v>16</v>
      </c>
      <c r="AG10" s="95"/>
      <c r="AH10" s="95"/>
      <c r="AI10" s="95"/>
      <c r="AJ10" s="95"/>
      <c r="AK10" s="95"/>
      <c r="AL10" s="95"/>
      <c r="AM10" s="95"/>
      <c r="AN10" s="96"/>
      <c r="AO10" s="96"/>
      <c r="AP10" s="96"/>
      <c r="AQ10" s="97"/>
      <c r="AR10" s="97"/>
      <c r="AS10" s="97"/>
      <c r="AT10" s="97"/>
      <c r="AU10" s="97"/>
      <c r="AV10" s="97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7"/>
      <c r="BY10" s="37"/>
      <c r="BZ10" s="37"/>
      <c r="CA10" s="37"/>
      <c r="CB10" s="37"/>
      <c r="CC10" s="24"/>
    </row>
    <row r="11" spans="1:81" ht="36.75" hidden="1" customHeight="1">
      <c r="A11" s="83"/>
      <c r="B11" s="84"/>
      <c r="C11" s="84"/>
      <c r="D11" s="102" t="s">
        <v>32</v>
      </c>
      <c r="E11" s="86">
        <v>1</v>
      </c>
      <c r="F11" s="87">
        <v>28711</v>
      </c>
      <c r="G11" s="98">
        <f t="shared" ca="1" si="0"/>
        <v>39.263888888888886</v>
      </c>
      <c r="H11" s="89" t="str">
        <f t="shared" ca="1" si="1"/>
        <v>0</v>
      </c>
      <c r="I11" s="90">
        <f t="shared" ca="1" si="4"/>
        <v>0</v>
      </c>
      <c r="J11" s="90">
        <f t="shared" si="5"/>
        <v>1</v>
      </c>
      <c r="K11" s="89" t="str">
        <f t="shared" si="7"/>
        <v>1</v>
      </c>
      <c r="L11" s="90">
        <f t="shared" si="6"/>
        <v>0</v>
      </c>
      <c r="M11" s="99"/>
      <c r="N11" s="92">
        <f t="shared" si="2"/>
        <v>3</v>
      </c>
      <c r="O11" s="93">
        <f t="shared" si="3"/>
        <v>40</v>
      </c>
      <c r="P11" s="100"/>
      <c r="Q11" s="100"/>
      <c r="R11" s="100"/>
      <c r="S11" s="100"/>
      <c r="T11" s="100"/>
      <c r="U11" s="95"/>
      <c r="V11" s="95"/>
      <c r="W11" s="95"/>
      <c r="X11" s="95">
        <v>8</v>
      </c>
      <c r="Y11" s="95"/>
      <c r="Z11" s="95"/>
      <c r="AA11" s="95"/>
      <c r="AB11" s="95"/>
      <c r="AC11" s="95"/>
      <c r="AD11" s="95"/>
      <c r="AE11" s="95"/>
      <c r="AF11" s="95"/>
      <c r="AG11" s="95">
        <v>16</v>
      </c>
      <c r="AH11" s="95">
        <v>16</v>
      </c>
      <c r="AI11" s="95"/>
      <c r="AJ11" s="95"/>
      <c r="AK11" s="95"/>
      <c r="AL11" s="95"/>
      <c r="AM11" s="95"/>
      <c r="AN11" s="96"/>
      <c r="AO11" s="96"/>
      <c r="AP11" s="96"/>
      <c r="AQ11" s="97"/>
      <c r="AR11" s="97"/>
      <c r="AS11" s="97"/>
      <c r="AT11" s="97"/>
      <c r="AU11" s="97"/>
      <c r="AV11" s="97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/>
      <c r="BY11" s="37"/>
      <c r="BZ11" s="37"/>
      <c r="CA11" s="37"/>
      <c r="CB11" s="37"/>
      <c r="CC11" s="24"/>
    </row>
    <row r="12" spans="1:81" ht="36.75" hidden="1" customHeight="1">
      <c r="A12" s="83"/>
      <c r="B12" s="84"/>
      <c r="C12" s="84"/>
      <c r="D12" s="103" t="s">
        <v>91</v>
      </c>
      <c r="E12" s="86">
        <v>1</v>
      </c>
      <c r="F12" s="104">
        <v>25512</v>
      </c>
      <c r="G12" s="88">
        <f t="shared" ca="1" si="0"/>
        <v>48.024999999999999</v>
      </c>
      <c r="H12" s="89" t="str">
        <f t="shared" ca="1" si="1"/>
        <v>0</v>
      </c>
      <c r="I12" s="90">
        <f t="shared" ref="I12" ca="1" si="8">ABS(H12)</f>
        <v>0</v>
      </c>
      <c r="J12" s="90">
        <f t="shared" si="5"/>
        <v>1</v>
      </c>
      <c r="K12" s="89" t="str">
        <f t="shared" si="7"/>
        <v>1</v>
      </c>
      <c r="L12" s="90">
        <f t="shared" ref="L12" si="9">ABS(M12)</f>
        <v>0</v>
      </c>
      <c r="M12" s="99"/>
      <c r="N12" s="92">
        <f t="shared" si="2"/>
        <v>3</v>
      </c>
      <c r="O12" s="93">
        <f t="shared" si="3"/>
        <v>40</v>
      </c>
      <c r="P12" s="100"/>
      <c r="Q12" s="100"/>
      <c r="R12" s="100"/>
      <c r="S12" s="100"/>
      <c r="T12" s="100"/>
      <c r="U12" s="95"/>
      <c r="V12" s="95"/>
      <c r="W12" s="95"/>
      <c r="X12" s="95">
        <v>8</v>
      </c>
      <c r="Y12" s="95"/>
      <c r="Z12" s="95"/>
      <c r="AA12" s="95">
        <v>16</v>
      </c>
      <c r="AB12" s="95"/>
      <c r="AC12" s="95">
        <v>16</v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96"/>
      <c r="AP12" s="96"/>
      <c r="AQ12" s="97"/>
      <c r="AR12" s="97"/>
      <c r="AS12" s="97"/>
      <c r="AT12" s="97"/>
      <c r="AU12" s="97"/>
      <c r="AV12" s="97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7"/>
      <c r="BY12" s="37"/>
      <c r="BZ12" s="37"/>
      <c r="CA12" s="37"/>
      <c r="CB12" s="37"/>
      <c r="CC12" s="24"/>
    </row>
    <row r="13" spans="1:81" ht="20.100000000000001" hidden="1" customHeight="1">
      <c r="A13" s="83"/>
      <c r="B13" s="84"/>
      <c r="C13" s="84"/>
      <c r="D13" s="84"/>
      <c r="E13" s="86"/>
      <c r="F13" s="104"/>
      <c r="G13" s="98"/>
      <c r="H13" s="89"/>
      <c r="I13" s="90"/>
      <c r="J13" s="90"/>
      <c r="K13" s="89"/>
      <c r="L13" s="99"/>
      <c r="M13" s="99"/>
      <c r="N13" s="92"/>
      <c r="O13" s="93"/>
      <c r="P13" s="100"/>
      <c r="Q13" s="100"/>
      <c r="R13" s="100"/>
      <c r="S13" s="100"/>
      <c r="T13" s="100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96"/>
      <c r="AP13" s="96"/>
      <c r="AQ13" s="97"/>
      <c r="AR13" s="97"/>
      <c r="AS13" s="97"/>
      <c r="AT13" s="97"/>
      <c r="AU13" s="97"/>
      <c r="AV13" s="97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  <c r="BY13" s="37"/>
      <c r="BZ13" s="37"/>
      <c r="CA13" s="37"/>
      <c r="CB13" s="37"/>
      <c r="CC13" s="24"/>
    </row>
    <row r="14" spans="1:81" ht="20.100000000000001" hidden="1" customHeight="1" thickBot="1">
      <c r="A14" s="83"/>
      <c r="B14" s="105"/>
      <c r="C14" s="106"/>
      <c r="D14" s="84"/>
      <c r="E14" s="107"/>
      <c r="F14" s="87"/>
      <c r="G14" s="108"/>
      <c r="H14" s="109"/>
      <c r="I14" s="109"/>
      <c r="J14" s="109"/>
      <c r="K14" s="109"/>
      <c r="L14" s="109"/>
      <c r="M14" s="109"/>
      <c r="N14" s="110"/>
      <c r="O14" s="93"/>
      <c r="P14" s="111"/>
      <c r="Q14" s="111"/>
      <c r="R14" s="111"/>
      <c r="S14" s="111"/>
      <c r="T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  <c r="AO14" s="113"/>
      <c r="AP14" s="113"/>
      <c r="AQ14" s="114"/>
      <c r="AR14" s="114"/>
      <c r="AS14" s="114"/>
      <c r="AT14" s="114"/>
      <c r="AU14" s="114"/>
      <c r="AV14" s="114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8"/>
      <c r="BY14" s="38"/>
      <c r="BZ14" s="38"/>
      <c r="CA14" s="38"/>
      <c r="CB14" s="38"/>
      <c r="CC14" s="24"/>
    </row>
    <row r="15" spans="1:81" ht="20.100000000000001" hidden="1" customHeight="1" thickBot="1">
      <c r="A15" s="83"/>
      <c r="B15" s="115" t="s">
        <v>24</v>
      </c>
      <c r="C15" s="106"/>
      <c r="D15" s="84"/>
      <c r="E15" s="116"/>
      <c r="F15" s="87"/>
      <c r="G15" s="108"/>
      <c r="H15" s="109"/>
      <c r="I15" s="109"/>
      <c r="J15" s="109"/>
      <c r="K15" s="109"/>
      <c r="L15" s="109"/>
      <c r="M15" s="109"/>
      <c r="N15" s="110"/>
      <c r="O15" s="93"/>
      <c r="P15" s="117">
        <f t="shared" ref="P15:AT15" si="10">SUM(P6:P14)</f>
        <v>0</v>
      </c>
      <c r="Q15" s="117">
        <f t="shared" si="10"/>
        <v>0</v>
      </c>
      <c r="R15" s="117">
        <f t="shared" si="10"/>
        <v>0</v>
      </c>
      <c r="S15" s="117">
        <f t="shared" si="10"/>
        <v>0</v>
      </c>
      <c r="T15" s="117">
        <f t="shared" si="10"/>
        <v>0</v>
      </c>
      <c r="U15" s="117">
        <f t="shared" si="10"/>
        <v>0</v>
      </c>
      <c r="V15" s="117">
        <f t="shared" si="10"/>
        <v>48</v>
      </c>
      <c r="W15" s="117">
        <f t="shared" si="10"/>
        <v>0</v>
      </c>
      <c r="X15" s="117">
        <f t="shared" si="10"/>
        <v>24</v>
      </c>
      <c r="Y15" s="117">
        <f t="shared" si="10"/>
        <v>0</v>
      </c>
      <c r="Z15" s="117">
        <f t="shared" si="10"/>
        <v>0</v>
      </c>
      <c r="AA15" s="117">
        <f t="shared" si="10"/>
        <v>16</v>
      </c>
      <c r="AB15" s="117">
        <f t="shared" si="10"/>
        <v>48</v>
      </c>
      <c r="AC15" s="117">
        <f t="shared" si="10"/>
        <v>16</v>
      </c>
      <c r="AD15" s="117">
        <f t="shared" si="10"/>
        <v>24</v>
      </c>
      <c r="AE15" s="117">
        <f t="shared" si="10"/>
        <v>48</v>
      </c>
      <c r="AF15" s="117">
        <f t="shared" si="10"/>
        <v>48</v>
      </c>
      <c r="AG15" s="117">
        <f t="shared" si="10"/>
        <v>32</v>
      </c>
      <c r="AH15" s="117">
        <f t="shared" si="10"/>
        <v>32</v>
      </c>
      <c r="AI15" s="117">
        <f t="shared" si="10"/>
        <v>0</v>
      </c>
      <c r="AJ15" s="117">
        <f t="shared" si="10"/>
        <v>0</v>
      </c>
      <c r="AK15" s="117">
        <f t="shared" si="10"/>
        <v>0</v>
      </c>
      <c r="AL15" s="117">
        <f t="shared" si="10"/>
        <v>0</v>
      </c>
      <c r="AM15" s="117">
        <f t="shared" si="10"/>
        <v>0</v>
      </c>
      <c r="AN15" s="117">
        <f t="shared" si="10"/>
        <v>0</v>
      </c>
      <c r="AO15" s="117">
        <f t="shared" si="10"/>
        <v>0</v>
      </c>
      <c r="AP15" s="117">
        <f t="shared" si="10"/>
        <v>0</v>
      </c>
      <c r="AQ15" s="117">
        <f t="shared" si="10"/>
        <v>0</v>
      </c>
      <c r="AR15" s="117">
        <f t="shared" si="10"/>
        <v>0</v>
      </c>
      <c r="AS15" s="117">
        <f t="shared" si="10"/>
        <v>0</v>
      </c>
      <c r="AT15" s="117">
        <f t="shared" si="10"/>
        <v>0</v>
      </c>
      <c r="AU15" s="117">
        <f t="shared" ref="AU15:BZ15" si="11">SUM(AU6:AU14)</f>
        <v>0</v>
      </c>
      <c r="AV15" s="117">
        <f t="shared" si="11"/>
        <v>0</v>
      </c>
      <c r="AW15" s="41">
        <f t="shared" si="11"/>
        <v>0</v>
      </c>
      <c r="AX15" s="41">
        <f t="shared" si="11"/>
        <v>0</v>
      </c>
      <c r="AY15" s="41">
        <f t="shared" si="11"/>
        <v>0</v>
      </c>
      <c r="AZ15" s="41">
        <f t="shared" si="11"/>
        <v>0</v>
      </c>
      <c r="BA15" s="41">
        <f t="shared" si="11"/>
        <v>0</v>
      </c>
      <c r="BB15" s="41">
        <f t="shared" si="11"/>
        <v>0</v>
      </c>
      <c r="BC15" s="41">
        <f t="shared" si="11"/>
        <v>0</v>
      </c>
      <c r="BD15" s="41">
        <f t="shared" si="11"/>
        <v>0</v>
      </c>
      <c r="BE15" s="41">
        <f t="shared" si="11"/>
        <v>0</v>
      </c>
      <c r="BF15" s="41">
        <f t="shared" si="11"/>
        <v>0</v>
      </c>
      <c r="BG15" s="41">
        <f t="shared" si="11"/>
        <v>0</v>
      </c>
      <c r="BH15" s="41">
        <f t="shared" si="11"/>
        <v>0</v>
      </c>
      <c r="BI15" s="41">
        <f t="shared" si="11"/>
        <v>0</v>
      </c>
      <c r="BJ15" s="41">
        <f t="shared" si="11"/>
        <v>0</v>
      </c>
      <c r="BK15" s="41">
        <f t="shared" si="11"/>
        <v>0</v>
      </c>
      <c r="BL15" s="41">
        <f t="shared" si="11"/>
        <v>0</v>
      </c>
      <c r="BM15" s="41">
        <f t="shared" si="11"/>
        <v>0</v>
      </c>
      <c r="BN15" s="41">
        <f t="shared" si="11"/>
        <v>0</v>
      </c>
      <c r="BO15" s="41">
        <f t="shared" si="11"/>
        <v>40</v>
      </c>
      <c r="BP15" s="41">
        <f t="shared" si="11"/>
        <v>0</v>
      </c>
      <c r="BQ15" s="41">
        <f t="shared" si="11"/>
        <v>0</v>
      </c>
      <c r="BR15" s="41">
        <f t="shared" si="11"/>
        <v>0</v>
      </c>
      <c r="BS15" s="41">
        <f t="shared" si="11"/>
        <v>0</v>
      </c>
      <c r="BT15" s="41">
        <f t="shared" si="11"/>
        <v>0</v>
      </c>
      <c r="BU15" s="41">
        <f t="shared" si="11"/>
        <v>0</v>
      </c>
      <c r="BV15" s="41">
        <f t="shared" si="11"/>
        <v>0</v>
      </c>
      <c r="BW15" s="41">
        <f t="shared" si="11"/>
        <v>0</v>
      </c>
      <c r="BX15" s="41">
        <f t="shared" si="11"/>
        <v>0</v>
      </c>
      <c r="BY15" s="41">
        <f t="shared" si="11"/>
        <v>0</v>
      </c>
      <c r="BZ15" s="41">
        <f t="shared" si="11"/>
        <v>0</v>
      </c>
      <c r="CA15" s="41">
        <f t="shared" ref="CA15:CB15" si="12">SUM(CA6:CA14)</f>
        <v>0</v>
      </c>
      <c r="CB15" s="41">
        <f t="shared" si="12"/>
        <v>0</v>
      </c>
      <c r="CC15" s="24"/>
    </row>
    <row r="16" spans="1:81" ht="20.100000000000001" hidden="1" customHeight="1" thickBot="1">
      <c r="A16" s="83"/>
      <c r="B16" s="118" t="s">
        <v>25</v>
      </c>
      <c r="C16" s="84"/>
      <c r="D16" s="84"/>
      <c r="E16" s="116"/>
      <c r="F16" s="87"/>
      <c r="G16" s="108"/>
      <c r="H16" s="109"/>
      <c r="I16" s="109"/>
      <c r="J16" s="109"/>
      <c r="K16" s="109"/>
      <c r="L16" s="109"/>
      <c r="M16" s="109"/>
      <c r="N16" s="110"/>
      <c r="O16" s="93"/>
      <c r="P16" s="119">
        <f>SUM(P15:T15)</f>
        <v>0</v>
      </c>
      <c r="Q16" s="120"/>
      <c r="R16" s="120"/>
      <c r="S16" s="120"/>
      <c r="T16" s="120"/>
      <c r="U16" s="121">
        <f>SUM(U15:AM15)</f>
        <v>336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2">
        <f>SUM(AN15:AP15)</f>
        <v>0</v>
      </c>
      <c r="AO16" s="120"/>
      <c r="AP16" s="120"/>
      <c r="AQ16" s="123">
        <f>SUM(AQ15:AV15)</f>
        <v>0</v>
      </c>
      <c r="AR16" s="120"/>
      <c r="AS16" s="120"/>
      <c r="AT16" s="120"/>
      <c r="AU16" s="120"/>
      <c r="AV16" s="120"/>
      <c r="AW16" s="44">
        <f>SUM(AW15:BM15)</f>
        <v>0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5">
        <f>SUM(BN15:BW15)</f>
        <v>40</v>
      </c>
      <c r="BO16" s="43"/>
      <c r="BP16" s="43"/>
      <c r="BQ16" s="43"/>
      <c r="BR16" s="43"/>
      <c r="BS16" s="43"/>
      <c r="BT16" s="43"/>
      <c r="BU16" s="43"/>
      <c r="BV16" s="43"/>
      <c r="BW16" s="43"/>
      <c r="BX16" s="42">
        <f>SUM(BX15:CB15)</f>
        <v>0</v>
      </c>
      <c r="BY16" s="43"/>
      <c r="BZ16" s="43"/>
      <c r="CA16" s="43"/>
      <c r="CB16" s="43"/>
      <c r="CC16" s="24"/>
    </row>
    <row r="17" spans="1:81" ht="20.100000000000001" hidden="1" customHeight="1" thickBot="1">
      <c r="A17" s="83"/>
      <c r="B17" s="124" t="s">
        <v>26</v>
      </c>
      <c r="C17" s="125"/>
      <c r="D17" s="125"/>
      <c r="E17" s="126"/>
      <c r="F17" s="127"/>
      <c r="G17" s="128"/>
      <c r="H17" s="129"/>
      <c r="I17" s="129"/>
      <c r="J17" s="129"/>
      <c r="K17" s="129"/>
      <c r="L17" s="130"/>
      <c r="M17" s="130"/>
      <c r="N17" s="131"/>
      <c r="O17" s="132"/>
      <c r="P17" s="117">
        <f t="shared" ref="P17:AT17" si="13">COUNT(P6:P14)</f>
        <v>0</v>
      </c>
      <c r="Q17" s="117">
        <f t="shared" si="13"/>
        <v>0</v>
      </c>
      <c r="R17" s="117">
        <f t="shared" si="13"/>
        <v>0</v>
      </c>
      <c r="S17" s="117">
        <f t="shared" si="13"/>
        <v>0</v>
      </c>
      <c r="T17" s="117">
        <f t="shared" si="13"/>
        <v>0</v>
      </c>
      <c r="U17" s="117">
        <f t="shared" si="13"/>
        <v>0</v>
      </c>
      <c r="V17" s="117">
        <f t="shared" si="13"/>
        <v>3</v>
      </c>
      <c r="W17" s="117">
        <f t="shared" si="13"/>
        <v>0</v>
      </c>
      <c r="X17" s="117">
        <f t="shared" si="13"/>
        <v>3</v>
      </c>
      <c r="Y17" s="117">
        <f t="shared" si="13"/>
        <v>0</v>
      </c>
      <c r="Z17" s="117">
        <f t="shared" si="13"/>
        <v>0</v>
      </c>
      <c r="AA17" s="117">
        <f t="shared" si="13"/>
        <v>1</v>
      </c>
      <c r="AB17" s="117">
        <f t="shared" si="13"/>
        <v>3</v>
      </c>
      <c r="AC17" s="117">
        <f t="shared" si="13"/>
        <v>1</v>
      </c>
      <c r="AD17" s="117">
        <f t="shared" si="13"/>
        <v>3</v>
      </c>
      <c r="AE17" s="117">
        <f t="shared" si="13"/>
        <v>3</v>
      </c>
      <c r="AF17" s="117">
        <f t="shared" si="13"/>
        <v>3</v>
      </c>
      <c r="AG17" s="117">
        <f t="shared" si="13"/>
        <v>2</v>
      </c>
      <c r="AH17" s="117">
        <f t="shared" si="13"/>
        <v>2</v>
      </c>
      <c r="AI17" s="117">
        <f t="shared" si="13"/>
        <v>0</v>
      </c>
      <c r="AJ17" s="117">
        <f t="shared" si="13"/>
        <v>0</v>
      </c>
      <c r="AK17" s="117">
        <f t="shared" si="13"/>
        <v>0</v>
      </c>
      <c r="AL17" s="117">
        <f t="shared" si="13"/>
        <v>0</v>
      </c>
      <c r="AM17" s="117">
        <f t="shared" si="13"/>
        <v>0</v>
      </c>
      <c r="AN17" s="117">
        <f t="shared" si="13"/>
        <v>0</v>
      </c>
      <c r="AO17" s="117">
        <f t="shared" si="13"/>
        <v>0</v>
      </c>
      <c r="AP17" s="117">
        <f t="shared" si="13"/>
        <v>0</v>
      </c>
      <c r="AQ17" s="117">
        <f t="shared" si="13"/>
        <v>0</v>
      </c>
      <c r="AR17" s="117">
        <f t="shared" si="13"/>
        <v>0</v>
      </c>
      <c r="AS17" s="117">
        <f t="shared" si="13"/>
        <v>0</v>
      </c>
      <c r="AT17" s="117">
        <f t="shared" si="13"/>
        <v>0</v>
      </c>
      <c r="AU17" s="117">
        <f t="shared" ref="AU17:CB17" si="14">COUNT(AU6:AU14)</f>
        <v>0</v>
      </c>
      <c r="AV17" s="117">
        <f t="shared" si="14"/>
        <v>0</v>
      </c>
      <c r="AW17" s="41">
        <f t="shared" si="14"/>
        <v>0</v>
      </c>
      <c r="AX17" s="41">
        <f t="shared" si="14"/>
        <v>0</v>
      </c>
      <c r="AY17" s="41">
        <f t="shared" si="14"/>
        <v>0</v>
      </c>
      <c r="AZ17" s="41">
        <f t="shared" si="14"/>
        <v>0</v>
      </c>
      <c r="BA17" s="41">
        <f t="shared" si="14"/>
        <v>0</v>
      </c>
      <c r="BB17" s="41">
        <f t="shared" si="14"/>
        <v>0</v>
      </c>
      <c r="BC17" s="41">
        <f t="shared" si="14"/>
        <v>0</v>
      </c>
      <c r="BD17" s="41">
        <f t="shared" si="14"/>
        <v>0</v>
      </c>
      <c r="BE17" s="41">
        <f t="shared" si="14"/>
        <v>0</v>
      </c>
      <c r="BF17" s="41">
        <f t="shared" si="14"/>
        <v>0</v>
      </c>
      <c r="BG17" s="41">
        <f t="shared" si="14"/>
        <v>0</v>
      </c>
      <c r="BH17" s="41">
        <f t="shared" si="14"/>
        <v>0</v>
      </c>
      <c r="BI17" s="41">
        <f t="shared" si="14"/>
        <v>0</v>
      </c>
      <c r="BJ17" s="41">
        <f t="shared" si="14"/>
        <v>0</v>
      </c>
      <c r="BK17" s="41">
        <f t="shared" si="14"/>
        <v>0</v>
      </c>
      <c r="BL17" s="41">
        <f t="shared" si="14"/>
        <v>0</v>
      </c>
      <c r="BM17" s="41">
        <f t="shared" si="14"/>
        <v>0</v>
      </c>
      <c r="BN17" s="41">
        <f t="shared" si="14"/>
        <v>0</v>
      </c>
      <c r="BO17" s="41">
        <f t="shared" si="14"/>
        <v>1</v>
      </c>
      <c r="BP17" s="41">
        <f t="shared" si="14"/>
        <v>0</v>
      </c>
      <c r="BQ17" s="41">
        <f t="shared" si="14"/>
        <v>0</v>
      </c>
      <c r="BR17" s="41">
        <f t="shared" si="14"/>
        <v>0</v>
      </c>
      <c r="BS17" s="41">
        <f t="shared" si="14"/>
        <v>0</v>
      </c>
      <c r="BT17" s="41">
        <f t="shared" si="14"/>
        <v>0</v>
      </c>
      <c r="BU17" s="41">
        <f t="shared" si="14"/>
        <v>0</v>
      </c>
      <c r="BV17" s="41">
        <f t="shared" si="14"/>
        <v>0</v>
      </c>
      <c r="BW17" s="41">
        <f t="shared" si="14"/>
        <v>0</v>
      </c>
      <c r="BX17" s="41">
        <f t="shared" si="14"/>
        <v>0</v>
      </c>
      <c r="BY17" s="41">
        <f t="shared" si="14"/>
        <v>0</v>
      </c>
      <c r="BZ17" s="41">
        <f t="shared" si="14"/>
        <v>0</v>
      </c>
      <c r="CA17" s="41">
        <f t="shared" si="14"/>
        <v>0</v>
      </c>
      <c r="CB17" s="41">
        <f t="shared" si="14"/>
        <v>0</v>
      </c>
      <c r="CC17" s="24"/>
    </row>
    <row r="18" spans="1:81" ht="20.100000000000001" hidden="1" customHeight="1">
      <c r="A18" s="83"/>
      <c r="B18" s="101"/>
      <c r="C18" s="101"/>
      <c r="D18" s="101" t="s">
        <v>38</v>
      </c>
      <c r="E18" s="86">
        <v>2</v>
      </c>
      <c r="F18" s="87">
        <v>27815</v>
      </c>
      <c r="G18" s="98">
        <f t="shared" ref="G18:G25" ca="1" si="15">YEARFRAC(TODAY(),F18)</f>
        <v>41.719444444444441</v>
      </c>
      <c r="H18" s="89" t="str">
        <f t="shared" ref="H18:H31" ca="1" si="16">IF(AND(G18&gt;=$C$2,O18&gt;=$D$1), "1","0")</f>
        <v>0</v>
      </c>
      <c r="I18" s="90">
        <f t="shared" ref="I18:I25" ca="1" si="17">ABS(H18)</f>
        <v>0</v>
      </c>
      <c r="J18" s="90">
        <f t="shared" ref="J18:J25" si="18">ABS(K18)</f>
        <v>0</v>
      </c>
      <c r="K18" s="91" t="str">
        <f t="shared" ref="K18:K34" si="19">IF(O18&gt;=$D$1,"1","0")</f>
        <v>0</v>
      </c>
      <c r="L18" s="99"/>
      <c r="M18" s="99"/>
      <c r="N18" s="92">
        <f t="shared" ref="N18:N34" si="20">COUNT(P18:CB18)</f>
        <v>1</v>
      </c>
      <c r="O18" s="93">
        <f t="shared" ref="O18:O34" si="21">SUM(P18:CB18)</f>
        <v>16</v>
      </c>
      <c r="P18" s="100"/>
      <c r="Q18" s="100"/>
      <c r="R18" s="100"/>
      <c r="S18" s="100"/>
      <c r="T18" s="100"/>
      <c r="U18" s="95"/>
      <c r="V18" s="95"/>
      <c r="W18" s="133"/>
      <c r="X18" s="95"/>
      <c r="Y18" s="95"/>
      <c r="Z18" s="95"/>
      <c r="AA18" s="95"/>
      <c r="AB18" s="95">
        <v>16</v>
      </c>
      <c r="AC18" s="95"/>
      <c r="AD18" s="95"/>
      <c r="AE18" s="95"/>
      <c r="AF18" s="133"/>
      <c r="AG18" s="133"/>
      <c r="AH18" s="133"/>
      <c r="AI18" s="133"/>
      <c r="AJ18" s="133"/>
      <c r="AK18" s="133"/>
      <c r="AL18" s="133"/>
      <c r="AM18" s="133"/>
      <c r="AN18" s="96"/>
      <c r="AO18" s="96"/>
      <c r="AP18" s="96"/>
      <c r="AQ18" s="97"/>
      <c r="AR18" s="97"/>
      <c r="AS18" s="97"/>
      <c r="AT18" s="97"/>
      <c r="AU18" s="97"/>
      <c r="AV18" s="97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7"/>
      <c r="BZ18" s="37"/>
      <c r="CA18" s="37"/>
      <c r="CB18" s="37"/>
      <c r="CC18" s="24"/>
    </row>
    <row r="19" spans="1:81" ht="20.100000000000001" customHeight="1">
      <c r="A19" s="83"/>
      <c r="B19" s="101"/>
      <c r="C19" s="101"/>
      <c r="D19" s="101" t="s">
        <v>39</v>
      </c>
      <c r="E19" s="86">
        <v>2</v>
      </c>
      <c r="F19" s="87">
        <v>25513</v>
      </c>
      <c r="G19" s="98">
        <f t="shared" ca="1" si="15"/>
        <v>48.022222222222226</v>
      </c>
      <c r="H19" s="89" t="str">
        <f t="shared" ca="1" si="16"/>
        <v>0</v>
      </c>
      <c r="I19" s="90">
        <f t="shared" ca="1" si="17"/>
        <v>0</v>
      </c>
      <c r="J19" s="90">
        <f t="shared" si="18"/>
        <v>1</v>
      </c>
      <c r="K19" s="91" t="str">
        <f t="shared" si="19"/>
        <v>1</v>
      </c>
      <c r="L19" s="99"/>
      <c r="M19" s="99"/>
      <c r="N19" s="92">
        <f t="shared" si="20"/>
        <v>6</v>
      </c>
      <c r="O19" s="93">
        <f t="shared" si="21"/>
        <v>88</v>
      </c>
      <c r="P19" s="134">
        <v>16</v>
      </c>
      <c r="Q19" s="134"/>
      <c r="R19" s="134">
        <v>16</v>
      </c>
      <c r="S19" s="134"/>
      <c r="T19" s="134"/>
      <c r="U19" s="135"/>
      <c r="V19" s="135"/>
      <c r="W19" s="136">
        <v>16</v>
      </c>
      <c r="X19" s="135">
        <v>8</v>
      </c>
      <c r="Y19" s="135"/>
      <c r="Z19" s="135"/>
      <c r="AA19" s="135"/>
      <c r="AB19" s="135">
        <v>16</v>
      </c>
      <c r="AC19" s="135">
        <v>16</v>
      </c>
      <c r="AD19" s="135"/>
      <c r="AE19" s="135"/>
      <c r="AF19" s="136"/>
      <c r="AG19" s="136"/>
      <c r="AH19" s="136"/>
      <c r="AI19" s="136"/>
      <c r="AJ19" s="136"/>
      <c r="AK19" s="136"/>
      <c r="AL19" s="136"/>
      <c r="AM19" s="136"/>
      <c r="AN19" s="137"/>
      <c r="AO19" s="137"/>
      <c r="AP19" s="137"/>
      <c r="AQ19" s="138"/>
      <c r="AR19" s="138"/>
      <c r="AS19" s="138"/>
      <c r="AT19" s="138"/>
      <c r="AU19" s="97"/>
      <c r="AV19" s="9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7"/>
      <c r="BZ19" s="37"/>
      <c r="CA19" s="37"/>
      <c r="CB19" s="37"/>
      <c r="CC19" s="24"/>
    </row>
    <row r="20" spans="1:81" ht="20.100000000000001" hidden="1" customHeight="1">
      <c r="A20" s="83"/>
      <c r="B20" s="101"/>
      <c r="C20" s="101"/>
      <c r="D20" s="101" t="s">
        <v>40</v>
      </c>
      <c r="E20" s="86">
        <v>2</v>
      </c>
      <c r="F20" s="87">
        <v>28307</v>
      </c>
      <c r="G20" s="98">
        <f t="shared" ca="1" si="15"/>
        <v>40.369444444444447</v>
      </c>
      <c r="H20" s="89" t="str">
        <f t="shared" ca="1" si="16"/>
        <v>0</v>
      </c>
      <c r="I20" s="90">
        <f t="shared" ca="1" si="17"/>
        <v>0</v>
      </c>
      <c r="J20" s="90">
        <f t="shared" si="18"/>
        <v>1</v>
      </c>
      <c r="K20" s="91" t="str">
        <f t="shared" si="19"/>
        <v>1</v>
      </c>
      <c r="L20" s="99"/>
      <c r="M20" s="99"/>
      <c r="N20" s="92">
        <f t="shared" si="20"/>
        <v>4</v>
      </c>
      <c r="O20" s="93">
        <f t="shared" si="21"/>
        <v>56</v>
      </c>
      <c r="P20" s="134"/>
      <c r="Q20" s="134"/>
      <c r="R20" s="134"/>
      <c r="S20" s="134"/>
      <c r="T20" s="134"/>
      <c r="U20" s="135"/>
      <c r="V20" s="135"/>
      <c r="W20" s="136">
        <v>16</v>
      </c>
      <c r="X20" s="135">
        <v>8</v>
      </c>
      <c r="Y20" s="135"/>
      <c r="Z20" s="135"/>
      <c r="AA20" s="135"/>
      <c r="AB20" s="135"/>
      <c r="AC20" s="135"/>
      <c r="AD20" s="135"/>
      <c r="AE20" s="135"/>
      <c r="AF20" s="136"/>
      <c r="AG20" s="136">
        <v>16</v>
      </c>
      <c r="AH20" s="136">
        <v>16</v>
      </c>
      <c r="AI20" s="136"/>
      <c r="AJ20" s="136"/>
      <c r="AK20" s="136"/>
      <c r="AL20" s="136"/>
      <c r="AM20" s="136"/>
      <c r="AN20" s="137"/>
      <c r="AO20" s="137"/>
      <c r="AP20" s="137"/>
      <c r="AQ20" s="138"/>
      <c r="AR20" s="138"/>
      <c r="AS20" s="138"/>
      <c r="AT20" s="138"/>
      <c r="AU20" s="97"/>
      <c r="AV20" s="97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 s="37"/>
      <c r="BZ20" s="37"/>
      <c r="CA20" s="37"/>
      <c r="CB20" s="37"/>
      <c r="CC20" s="24"/>
    </row>
    <row r="21" spans="1:81" ht="20.100000000000001" hidden="1" customHeight="1">
      <c r="A21" s="83"/>
      <c r="B21" s="101"/>
      <c r="C21" s="101"/>
      <c r="D21" s="101" t="s">
        <v>41</v>
      </c>
      <c r="E21" s="86">
        <v>2</v>
      </c>
      <c r="F21" s="87">
        <v>28680</v>
      </c>
      <c r="G21" s="98">
        <f t="shared" ca="1" si="15"/>
        <v>39.347222222222221</v>
      </c>
      <c r="H21" s="89" t="str">
        <f t="shared" ca="1" si="16"/>
        <v>0</v>
      </c>
      <c r="I21" s="90">
        <f t="shared" ca="1" si="17"/>
        <v>0</v>
      </c>
      <c r="J21" s="90">
        <f t="shared" si="18"/>
        <v>1</v>
      </c>
      <c r="K21" s="91" t="str">
        <f t="shared" si="19"/>
        <v>1</v>
      </c>
      <c r="L21" s="99"/>
      <c r="M21" s="99"/>
      <c r="N21" s="92">
        <f t="shared" si="20"/>
        <v>4</v>
      </c>
      <c r="O21" s="93">
        <f t="shared" si="21"/>
        <v>56</v>
      </c>
      <c r="P21" s="134"/>
      <c r="Q21" s="134"/>
      <c r="R21" s="134"/>
      <c r="S21" s="134"/>
      <c r="T21" s="134"/>
      <c r="U21" s="135"/>
      <c r="V21" s="135"/>
      <c r="W21" s="136">
        <v>16</v>
      </c>
      <c r="X21" s="135">
        <v>8</v>
      </c>
      <c r="Y21" s="135"/>
      <c r="Z21" s="135"/>
      <c r="AA21" s="135"/>
      <c r="AB21" s="135">
        <v>16</v>
      </c>
      <c r="AC21" s="135">
        <v>16</v>
      </c>
      <c r="AD21" s="135"/>
      <c r="AE21" s="135"/>
      <c r="AF21" s="136"/>
      <c r="AG21" s="136"/>
      <c r="AH21" s="136"/>
      <c r="AI21" s="136"/>
      <c r="AJ21" s="136"/>
      <c r="AK21" s="136"/>
      <c r="AL21" s="136"/>
      <c r="AM21" s="136"/>
      <c r="AN21" s="137"/>
      <c r="AO21" s="137"/>
      <c r="AP21" s="137"/>
      <c r="AQ21" s="138"/>
      <c r="AR21" s="138"/>
      <c r="AS21" s="138"/>
      <c r="AT21" s="138"/>
      <c r="AU21" s="97"/>
      <c r="AV21" s="97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  <c r="BY21" s="37"/>
      <c r="BZ21" s="37"/>
      <c r="CA21" s="37"/>
      <c r="CB21" s="37"/>
      <c r="CC21" s="24"/>
    </row>
    <row r="22" spans="1:81" ht="20.100000000000001" hidden="1" customHeight="1">
      <c r="A22" s="83"/>
      <c r="B22" s="84"/>
      <c r="C22" s="84"/>
      <c r="D22" s="84" t="s">
        <v>99</v>
      </c>
      <c r="E22" s="139">
        <v>2</v>
      </c>
      <c r="F22" s="87">
        <v>27132</v>
      </c>
      <c r="G22" s="98">
        <f t="shared" ca="1" si="15"/>
        <v>43.586111111111109</v>
      </c>
      <c r="H22" s="89" t="str">
        <f t="shared" ca="1" si="16"/>
        <v>0</v>
      </c>
      <c r="I22" s="90">
        <f ca="1">ABS(H22)</f>
        <v>0</v>
      </c>
      <c r="J22" s="90">
        <f>ABS(K22)</f>
        <v>1</v>
      </c>
      <c r="K22" s="91" t="str">
        <f t="shared" si="19"/>
        <v>1</v>
      </c>
      <c r="L22" s="140"/>
      <c r="M22" s="140"/>
      <c r="N22" s="92">
        <f t="shared" si="20"/>
        <v>5</v>
      </c>
      <c r="O22" s="93">
        <f t="shared" si="21"/>
        <v>72</v>
      </c>
      <c r="P22" s="134"/>
      <c r="Q22" s="134"/>
      <c r="R22" s="134"/>
      <c r="S22" s="134"/>
      <c r="T22" s="134"/>
      <c r="U22" s="135"/>
      <c r="V22" s="135">
        <v>16</v>
      </c>
      <c r="W22" s="135">
        <v>16</v>
      </c>
      <c r="X22" s="135"/>
      <c r="Y22" s="135"/>
      <c r="Z22" s="135">
        <v>8</v>
      </c>
      <c r="AA22" s="135"/>
      <c r="AB22" s="135">
        <v>16</v>
      </c>
      <c r="AC22" s="135">
        <v>16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7"/>
      <c r="AO22" s="137"/>
      <c r="AP22" s="137"/>
      <c r="AQ22" s="138"/>
      <c r="AR22" s="138"/>
      <c r="AS22" s="138"/>
      <c r="AT22" s="138"/>
      <c r="AU22" s="97"/>
      <c r="AV22" s="97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46"/>
      <c r="BY22" s="37"/>
      <c r="BZ22" s="37"/>
      <c r="CA22" s="37"/>
      <c r="CB22" s="37"/>
      <c r="CC22" s="24"/>
    </row>
    <row r="23" spans="1:81" ht="20.100000000000001" hidden="1" customHeight="1">
      <c r="A23" s="83"/>
      <c r="B23" s="101"/>
      <c r="C23" s="101"/>
      <c r="D23" s="101" t="s">
        <v>42</v>
      </c>
      <c r="E23" s="86">
        <v>2</v>
      </c>
      <c r="F23" s="87">
        <v>29482</v>
      </c>
      <c r="G23" s="98">
        <f t="shared" ca="1" si="15"/>
        <v>37.155555555555559</v>
      </c>
      <c r="H23" s="89" t="str">
        <f t="shared" ca="1" si="16"/>
        <v>0</v>
      </c>
      <c r="I23" s="90">
        <f t="shared" ca="1" si="17"/>
        <v>0</v>
      </c>
      <c r="J23" s="90">
        <f t="shared" si="18"/>
        <v>1</v>
      </c>
      <c r="K23" s="91" t="str">
        <f t="shared" si="19"/>
        <v>1</v>
      </c>
      <c r="L23" s="99"/>
      <c r="M23" s="99"/>
      <c r="N23" s="92">
        <f t="shared" si="20"/>
        <v>3</v>
      </c>
      <c r="O23" s="93">
        <f t="shared" si="21"/>
        <v>48</v>
      </c>
      <c r="P23" s="134"/>
      <c r="Q23" s="134"/>
      <c r="R23" s="134"/>
      <c r="S23" s="134"/>
      <c r="T23" s="134"/>
      <c r="U23" s="135"/>
      <c r="V23" s="135"/>
      <c r="W23" s="136">
        <v>16</v>
      </c>
      <c r="X23" s="135"/>
      <c r="Y23" s="135"/>
      <c r="Z23" s="135"/>
      <c r="AA23" s="135"/>
      <c r="AB23" s="135">
        <v>16</v>
      </c>
      <c r="AC23" s="135">
        <v>16</v>
      </c>
      <c r="AD23" s="135"/>
      <c r="AE23" s="135"/>
      <c r="AF23" s="136"/>
      <c r="AG23" s="136"/>
      <c r="AH23" s="136"/>
      <c r="AI23" s="136"/>
      <c r="AJ23" s="136"/>
      <c r="AK23" s="136"/>
      <c r="AL23" s="136"/>
      <c r="AM23" s="136"/>
      <c r="AN23" s="137"/>
      <c r="AO23" s="137"/>
      <c r="AP23" s="137"/>
      <c r="AQ23" s="138"/>
      <c r="AR23" s="138"/>
      <c r="AS23" s="138"/>
      <c r="AT23" s="138"/>
      <c r="AU23" s="97"/>
      <c r="AV23" s="97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7"/>
      <c r="BY23" s="37"/>
      <c r="BZ23" s="37"/>
      <c r="CA23" s="37"/>
      <c r="CB23" s="37"/>
      <c r="CC23" s="24"/>
    </row>
    <row r="24" spans="1:81" ht="20.100000000000001" customHeight="1">
      <c r="A24" s="83"/>
      <c r="B24" s="101"/>
      <c r="C24" s="101"/>
      <c r="D24" s="101" t="s">
        <v>41</v>
      </c>
      <c r="E24" s="86">
        <v>2</v>
      </c>
      <c r="F24" s="87">
        <v>30234</v>
      </c>
      <c r="G24" s="98">
        <f t="shared" ca="1" si="15"/>
        <v>35.094444444444441</v>
      </c>
      <c r="H24" s="89" t="str">
        <f t="shared" ca="1" si="16"/>
        <v>0</v>
      </c>
      <c r="I24" s="90">
        <f t="shared" ca="1" si="17"/>
        <v>0</v>
      </c>
      <c r="J24" s="90">
        <f t="shared" si="18"/>
        <v>1</v>
      </c>
      <c r="K24" s="91" t="str">
        <f t="shared" si="19"/>
        <v>1</v>
      </c>
      <c r="L24" s="99"/>
      <c r="M24" s="99"/>
      <c r="N24" s="92">
        <f t="shared" si="20"/>
        <v>5</v>
      </c>
      <c r="O24" s="93">
        <f t="shared" si="21"/>
        <v>80</v>
      </c>
      <c r="P24" s="134">
        <v>16</v>
      </c>
      <c r="Q24" s="134"/>
      <c r="R24" s="134">
        <v>16</v>
      </c>
      <c r="S24" s="134"/>
      <c r="T24" s="134"/>
      <c r="U24" s="135"/>
      <c r="V24" s="135"/>
      <c r="W24" s="136">
        <v>16</v>
      </c>
      <c r="X24" s="135"/>
      <c r="Y24" s="135"/>
      <c r="Z24" s="135"/>
      <c r="AA24" s="135"/>
      <c r="AB24" s="135">
        <v>16</v>
      </c>
      <c r="AC24" s="135">
        <v>16</v>
      </c>
      <c r="AD24" s="135"/>
      <c r="AE24" s="135"/>
      <c r="AF24" s="136"/>
      <c r="AG24" s="136"/>
      <c r="AH24" s="136"/>
      <c r="AI24" s="136"/>
      <c r="AJ24" s="136"/>
      <c r="AK24" s="136"/>
      <c r="AL24" s="136"/>
      <c r="AM24" s="136"/>
      <c r="AN24" s="137"/>
      <c r="AO24" s="137"/>
      <c r="AP24" s="137"/>
      <c r="AQ24" s="138"/>
      <c r="AR24" s="138" t="s">
        <v>116</v>
      </c>
      <c r="AS24" s="138"/>
      <c r="AT24" s="138"/>
      <c r="AU24" s="97"/>
      <c r="AV24" s="97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/>
      <c r="BY24" s="37"/>
      <c r="BZ24" s="37"/>
      <c r="CA24" s="37"/>
      <c r="CB24" s="37"/>
      <c r="CC24" s="24"/>
    </row>
    <row r="25" spans="1:81" ht="20.100000000000001" customHeight="1">
      <c r="A25" s="83"/>
      <c r="B25" s="101"/>
      <c r="C25" s="101"/>
      <c r="D25" s="101" t="s">
        <v>52</v>
      </c>
      <c r="E25" s="86">
        <v>2</v>
      </c>
      <c r="F25" s="87">
        <v>26874</v>
      </c>
      <c r="G25" s="98">
        <f t="shared" ca="1" si="15"/>
        <v>44.291666666666664</v>
      </c>
      <c r="H25" s="89" t="str">
        <f t="shared" ca="1" si="16"/>
        <v>0</v>
      </c>
      <c r="I25" s="90">
        <f t="shared" ca="1" si="17"/>
        <v>0</v>
      </c>
      <c r="J25" s="90">
        <f t="shared" si="18"/>
        <v>1</v>
      </c>
      <c r="K25" s="91" t="str">
        <f t="shared" si="19"/>
        <v>1</v>
      </c>
      <c r="L25" s="99"/>
      <c r="M25" s="99"/>
      <c r="N25" s="92">
        <f t="shared" si="20"/>
        <v>4</v>
      </c>
      <c r="O25" s="93">
        <f t="shared" si="21"/>
        <v>75</v>
      </c>
      <c r="P25" s="134"/>
      <c r="Q25" s="134"/>
      <c r="R25" s="134"/>
      <c r="S25" s="134"/>
      <c r="T25" s="134"/>
      <c r="U25" s="135"/>
      <c r="V25" s="135"/>
      <c r="W25" s="136"/>
      <c r="X25" s="135">
        <v>8</v>
      </c>
      <c r="Y25" s="135"/>
      <c r="Z25" s="135"/>
      <c r="AA25" s="135"/>
      <c r="AB25" s="135"/>
      <c r="AC25" s="135"/>
      <c r="AD25" s="135"/>
      <c r="AE25" s="135"/>
      <c r="AF25" s="136"/>
      <c r="AG25" s="136">
        <v>8</v>
      </c>
      <c r="AH25" s="136"/>
      <c r="AI25" s="136"/>
      <c r="AJ25" s="136"/>
      <c r="AK25" s="136"/>
      <c r="AL25" s="136"/>
      <c r="AM25" s="136"/>
      <c r="AN25" s="137"/>
      <c r="AO25" s="137"/>
      <c r="AP25" s="137"/>
      <c r="AQ25" s="138"/>
      <c r="AR25" s="138">
        <v>24</v>
      </c>
      <c r="AS25" s="138"/>
      <c r="AT25" s="138">
        <v>35</v>
      </c>
      <c r="AU25" s="97"/>
      <c r="AV25" s="97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7"/>
      <c r="BY25" s="37"/>
      <c r="BZ25" s="37"/>
      <c r="CA25" s="37"/>
      <c r="CB25" s="37"/>
      <c r="CC25" s="24"/>
    </row>
    <row r="26" spans="1:81" ht="20.100000000000001" customHeight="1">
      <c r="A26" s="83"/>
      <c r="B26" s="101"/>
      <c r="C26" s="101"/>
      <c r="D26" s="101" t="s">
        <v>51</v>
      </c>
      <c r="E26" s="86">
        <v>2</v>
      </c>
      <c r="F26" s="87">
        <v>25184</v>
      </c>
      <c r="G26" s="98">
        <f t="shared" ref="G26:G28" ca="1" si="22">YEARFRAC(TODAY(),F26)</f>
        <v>48.922222222222224</v>
      </c>
      <c r="H26" s="89" t="str">
        <f t="shared" ca="1" si="16"/>
        <v>0</v>
      </c>
      <c r="I26" s="90">
        <f t="shared" ref="I26:I28" ca="1" si="23">ABS(H26)</f>
        <v>0</v>
      </c>
      <c r="J26" s="90">
        <f t="shared" ref="J26:J28" si="24">ABS(K26)</f>
        <v>1</v>
      </c>
      <c r="K26" s="91" t="str">
        <f t="shared" si="19"/>
        <v>1</v>
      </c>
      <c r="L26" s="99"/>
      <c r="M26" s="99"/>
      <c r="N26" s="92">
        <f t="shared" si="20"/>
        <v>5</v>
      </c>
      <c r="O26" s="93">
        <f t="shared" si="21"/>
        <v>121</v>
      </c>
      <c r="P26" s="134"/>
      <c r="Q26" s="134"/>
      <c r="R26" s="134"/>
      <c r="S26" s="134"/>
      <c r="T26" s="134"/>
      <c r="U26" s="135"/>
      <c r="V26" s="135"/>
      <c r="W26" s="136"/>
      <c r="X26" s="135"/>
      <c r="Y26" s="135"/>
      <c r="Z26" s="135"/>
      <c r="AA26" s="135"/>
      <c r="AB26" s="135">
        <v>8</v>
      </c>
      <c r="AC26" s="135"/>
      <c r="AD26" s="135"/>
      <c r="AE26" s="135"/>
      <c r="AF26" s="136"/>
      <c r="AG26" s="136"/>
      <c r="AH26" s="136">
        <v>8</v>
      </c>
      <c r="AI26" s="136"/>
      <c r="AJ26" s="136"/>
      <c r="AK26" s="136"/>
      <c r="AL26" s="136"/>
      <c r="AM26" s="136"/>
      <c r="AN26" s="137"/>
      <c r="AO26" s="137"/>
      <c r="AP26" s="137"/>
      <c r="AQ26" s="138">
        <v>35</v>
      </c>
      <c r="AR26" s="138">
        <v>35</v>
      </c>
      <c r="AS26" s="138">
        <v>35</v>
      </c>
      <c r="AT26" s="138"/>
      <c r="AU26" s="97"/>
      <c r="AV26" s="97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7"/>
      <c r="BY26" s="37"/>
      <c r="BZ26" s="37"/>
      <c r="CA26" s="37"/>
      <c r="CB26" s="37"/>
      <c r="CC26" s="24"/>
    </row>
    <row r="27" spans="1:81" ht="20.100000000000001" customHeight="1">
      <c r="A27" s="83"/>
      <c r="B27" s="101"/>
      <c r="C27" s="101"/>
      <c r="D27" s="101" t="s">
        <v>51</v>
      </c>
      <c r="E27" s="86">
        <v>2</v>
      </c>
      <c r="F27" s="87">
        <v>29616</v>
      </c>
      <c r="G27" s="98">
        <f t="shared" ca="1" si="22"/>
        <v>36.788888888888891</v>
      </c>
      <c r="H27" s="89" t="str">
        <f t="shared" ca="1" si="16"/>
        <v>0</v>
      </c>
      <c r="I27" s="90">
        <f t="shared" ca="1" si="23"/>
        <v>0</v>
      </c>
      <c r="J27" s="90">
        <f t="shared" si="24"/>
        <v>0</v>
      </c>
      <c r="K27" s="91" t="str">
        <f t="shared" si="19"/>
        <v>0</v>
      </c>
      <c r="L27" s="99"/>
      <c r="M27" s="99"/>
      <c r="N27" s="92">
        <f t="shared" si="20"/>
        <v>1</v>
      </c>
      <c r="O27" s="93">
        <f t="shared" si="21"/>
        <v>35</v>
      </c>
      <c r="P27" s="134"/>
      <c r="Q27" s="134"/>
      <c r="R27" s="134"/>
      <c r="S27" s="134"/>
      <c r="T27" s="134"/>
      <c r="U27" s="135"/>
      <c r="V27" s="135"/>
      <c r="W27" s="136"/>
      <c r="X27" s="135"/>
      <c r="Y27" s="135"/>
      <c r="Z27" s="135"/>
      <c r="AA27" s="135"/>
      <c r="AB27" s="135"/>
      <c r="AC27" s="135"/>
      <c r="AD27" s="135"/>
      <c r="AE27" s="135"/>
      <c r="AF27" s="136"/>
      <c r="AG27" s="136"/>
      <c r="AH27" s="136"/>
      <c r="AI27" s="136"/>
      <c r="AJ27" s="136"/>
      <c r="AK27" s="136"/>
      <c r="AL27" s="136"/>
      <c r="AM27" s="136"/>
      <c r="AN27" s="137"/>
      <c r="AO27" s="137"/>
      <c r="AP27" s="137"/>
      <c r="AQ27" s="138"/>
      <c r="AR27" s="138"/>
      <c r="AS27" s="138"/>
      <c r="AT27" s="138">
        <v>35</v>
      </c>
      <c r="AU27" s="97"/>
      <c r="AV27" s="97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7"/>
      <c r="BY27" s="37"/>
      <c r="BZ27" s="37"/>
      <c r="CA27" s="37"/>
      <c r="CB27" s="37"/>
      <c r="CC27" s="24"/>
    </row>
    <row r="28" spans="1:81" ht="20.100000000000001" customHeight="1">
      <c r="A28" s="83"/>
      <c r="B28" s="101"/>
      <c r="C28" s="101"/>
      <c r="D28" s="101" t="s">
        <v>86</v>
      </c>
      <c r="E28" s="86">
        <v>2</v>
      </c>
      <c r="F28" s="87">
        <v>25254</v>
      </c>
      <c r="G28" s="98">
        <f t="shared" ca="1" si="22"/>
        <v>48.733333333333334</v>
      </c>
      <c r="H28" s="89" t="str">
        <f t="shared" ca="1" si="16"/>
        <v>0</v>
      </c>
      <c r="I28" s="90">
        <f t="shared" ca="1" si="23"/>
        <v>0</v>
      </c>
      <c r="J28" s="90">
        <f t="shared" si="24"/>
        <v>1</v>
      </c>
      <c r="K28" s="91" t="str">
        <f t="shared" si="19"/>
        <v>1</v>
      </c>
      <c r="L28" s="99"/>
      <c r="M28" s="99"/>
      <c r="N28" s="92">
        <f t="shared" si="20"/>
        <v>8</v>
      </c>
      <c r="O28" s="93">
        <f t="shared" si="21"/>
        <v>96</v>
      </c>
      <c r="P28" s="134">
        <v>16</v>
      </c>
      <c r="Q28" s="134"/>
      <c r="R28" s="134">
        <v>16</v>
      </c>
      <c r="S28" s="134"/>
      <c r="T28" s="134">
        <v>16</v>
      </c>
      <c r="U28" s="135"/>
      <c r="V28" s="135"/>
      <c r="W28" s="136"/>
      <c r="X28" s="135"/>
      <c r="Y28" s="135"/>
      <c r="Z28" s="135"/>
      <c r="AA28" s="135"/>
      <c r="AB28" s="135"/>
      <c r="AC28" s="135"/>
      <c r="AD28" s="135"/>
      <c r="AE28" s="135"/>
      <c r="AF28" s="136"/>
      <c r="AG28" s="136"/>
      <c r="AH28" s="136"/>
      <c r="AI28" s="136"/>
      <c r="AJ28" s="136"/>
      <c r="AK28" s="136"/>
      <c r="AL28" s="136"/>
      <c r="AM28" s="136"/>
      <c r="AN28" s="137"/>
      <c r="AO28" s="137"/>
      <c r="AP28" s="137"/>
      <c r="AQ28" s="138"/>
      <c r="AR28" s="138"/>
      <c r="AS28" s="138"/>
      <c r="AT28" s="138"/>
      <c r="AU28" s="97"/>
      <c r="AV28" s="97"/>
      <c r="AW28" s="35"/>
      <c r="AX28" s="35"/>
      <c r="AY28" s="35"/>
      <c r="AZ28" s="35"/>
      <c r="BA28" s="35"/>
      <c r="BB28" s="35">
        <v>16</v>
      </c>
      <c r="BC28" s="35">
        <v>8</v>
      </c>
      <c r="BD28" s="35">
        <v>8</v>
      </c>
      <c r="BE28" s="35"/>
      <c r="BF28" s="35">
        <v>8</v>
      </c>
      <c r="BG28" s="35">
        <v>8</v>
      </c>
      <c r="BH28" s="35"/>
      <c r="BI28" s="35"/>
      <c r="BJ28" s="35"/>
      <c r="BK28" s="35"/>
      <c r="BL28" s="35"/>
      <c r="BM28" s="35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7"/>
      <c r="BY28" s="37"/>
      <c r="BZ28" s="37"/>
      <c r="CA28" s="37"/>
      <c r="CB28" s="37"/>
      <c r="CC28" s="24"/>
    </row>
    <row r="29" spans="1:81" ht="28.5" customHeight="1">
      <c r="A29" s="83"/>
      <c r="B29" s="101"/>
      <c r="C29" s="101"/>
      <c r="D29" s="141" t="s">
        <v>88</v>
      </c>
      <c r="E29" s="86">
        <v>2</v>
      </c>
      <c r="F29" s="87">
        <v>28054</v>
      </c>
      <c r="G29" s="98">
        <f t="shared" ref="G29:G34" ca="1" si="25">YEARFRAC(TODAY(),F29)</f>
        <v>41.06388888888889</v>
      </c>
      <c r="H29" s="89" t="str">
        <f t="shared" ca="1" si="16"/>
        <v>0</v>
      </c>
      <c r="I29" s="90">
        <f t="shared" ref="I29:I31" ca="1" si="26">ABS(H29)</f>
        <v>0</v>
      </c>
      <c r="J29" s="90">
        <f t="shared" ref="J29:J31" si="27">ABS(K29)</f>
        <v>1</v>
      </c>
      <c r="K29" s="91" t="str">
        <f t="shared" si="19"/>
        <v>1</v>
      </c>
      <c r="L29" s="99"/>
      <c r="M29" s="99"/>
      <c r="N29" s="92">
        <f t="shared" si="20"/>
        <v>3</v>
      </c>
      <c r="O29" s="93">
        <f t="shared" si="21"/>
        <v>48</v>
      </c>
      <c r="P29" s="134">
        <v>16</v>
      </c>
      <c r="Q29" s="134"/>
      <c r="R29" s="134">
        <v>16</v>
      </c>
      <c r="S29" s="134"/>
      <c r="T29" s="134">
        <v>16</v>
      </c>
      <c r="U29" s="135"/>
      <c r="V29" s="135"/>
      <c r="W29" s="136"/>
      <c r="X29" s="135"/>
      <c r="Y29" s="135"/>
      <c r="Z29" s="135"/>
      <c r="AA29" s="135"/>
      <c r="AB29" s="135"/>
      <c r="AC29" s="135"/>
      <c r="AD29" s="135"/>
      <c r="AE29" s="135"/>
      <c r="AF29" s="136"/>
      <c r="AG29" s="136"/>
      <c r="AH29" s="136"/>
      <c r="AI29" s="136"/>
      <c r="AJ29" s="136"/>
      <c r="AK29" s="136"/>
      <c r="AL29" s="136"/>
      <c r="AM29" s="136"/>
      <c r="AN29" s="137"/>
      <c r="AO29" s="137"/>
      <c r="AP29" s="137"/>
      <c r="AQ29" s="138"/>
      <c r="AR29" s="138"/>
      <c r="AS29" s="138"/>
      <c r="AT29" s="138"/>
      <c r="AU29" s="97"/>
      <c r="AV29" s="97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7"/>
      <c r="BY29" s="37"/>
      <c r="BZ29" s="37"/>
      <c r="CA29" s="37"/>
      <c r="CB29" s="37"/>
      <c r="CC29" s="24"/>
    </row>
    <row r="30" spans="1:81" ht="35.25" hidden="1" customHeight="1">
      <c r="A30" s="83"/>
      <c r="B30" s="101"/>
      <c r="C30" s="101"/>
      <c r="D30" s="141" t="s">
        <v>31</v>
      </c>
      <c r="E30" s="86">
        <v>2</v>
      </c>
      <c r="F30" s="87">
        <v>28392</v>
      </c>
      <c r="G30" s="88">
        <f t="shared" ref="G30" ca="1" si="28">YEARFRAC(TODAY(),F30)</f>
        <v>40.138888888888886</v>
      </c>
      <c r="H30" s="89" t="str">
        <f t="shared" ca="1" si="16"/>
        <v>0</v>
      </c>
      <c r="I30" s="90">
        <f t="shared" ca="1" si="26"/>
        <v>0</v>
      </c>
      <c r="J30" s="90">
        <f t="shared" si="27"/>
        <v>1</v>
      </c>
      <c r="K30" s="91" t="str">
        <f t="shared" ref="K30" si="29">IF(O30&gt;=$D$1,"1","0")</f>
        <v>1</v>
      </c>
      <c r="L30" s="90">
        <f t="shared" ref="L30" si="30">ABS(M30)</f>
        <v>0</v>
      </c>
      <c r="M30" s="99"/>
      <c r="N30" s="92">
        <f t="shared" si="20"/>
        <v>3</v>
      </c>
      <c r="O30" s="93">
        <f t="shared" si="21"/>
        <v>48</v>
      </c>
      <c r="P30" s="134"/>
      <c r="Q30" s="134"/>
      <c r="R30" s="134"/>
      <c r="S30" s="134"/>
      <c r="T30" s="134"/>
      <c r="U30" s="135"/>
      <c r="V30" s="135"/>
      <c r="W30" s="135">
        <v>16</v>
      </c>
      <c r="X30" s="135"/>
      <c r="Y30" s="135"/>
      <c r="Z30" s="135"/>
      <c r="AA30" s="135"/>
      <c r="AB30" s="135">
        <v>16</v>
      </c>
      <c r="AC30" s="135"/>
      <c r="AD30" s="135"/>
      <c r="AE30" s="135"/>
      <c r="AF30" s="135"/>
      <c r="AG30" s="135">
        <v>16</v>
      </c>
      <c r="AH30" s="135"/>
      <c r="AI30" s="135"/>
      <c r="AJ30" s="135"/>
      <c r="AK30" s="135"/>
      <c r="AL30" s="135"/>
      <c r="AM30" s="135"/>
      <c r="AN30" s="137"/>
      <c r="AO30" s="137"/>
      <c r="AP30" s="137"/>
      <c r="AQ30" s="138"/>
      <c r="AR30" s="138"/>
      <c r="AS30" s="138"/>
      <c r="AT30" s="138"/>
      <c r="AU30" s="97"/>
      <c r="AV30" s="97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7"/>
      <c r="BY30" s="37"/>
      <c r="BZ30" s="37"/>
      <c r="CA30" s="37"/>
      <c r="CB30" s="37"/>
      <c r="CC30" s="24"/>
    </row>
    <row r="31" spans="1:81" ht="35.25" customHeight="1">
      <c r="A31" s="83"/>
      <c r="B31" s="142"/>
      <c r="C31" s="142"/>
      <c r="D31" s="141" t="s">
        <v>90</v>
      </c>
      <c r="E31" s="86">
        <v>2</v>
      </c>
      <c r="F31" s="87">
        <v>32967</v>
      </c>
      <c r="G31" s="98">
        <f t="shared" ca="1" si="25"/>
        <v>27.611111111111111</v>
      </c>
      <c r="H31" s="89" t="str">
        <f t="shared" ca="1" si="16"/>
        <v>0</v>
      </c>
      <c r="I31" s="90">
        <f t="shared" ca="1" si="26"/>
        <v>0</v>
      </c>
      <c r="J31" s="90">
        <f t="shared" si="27"/>
        <v>1</v>
      </c>
      <c r="K31" s="91" t="str">
        <f t="shared" si="19"/>
        <v>1</v>
      </c>
      <c r="L31" s="99"/>
      <c r="M31" s="99"/>
      <c r="N31" s="92">
        <f t="shared" si="20"/>
        <v>4</v>
      </c>
      <c r="O31" s="93">
        <f t="shared" si="21"/>
        <v>56</v>
      </c>
      <c r="P31" s="134">
        <v>16</v>
      </c>
      <c r="Q31" s="134"/>
      <c r="R31" s="134">
        <v>16</v>
      </c>
      <c r="S31" s="134"/>
      <c r="T31" s="134">
        <v>16</v>
      </c>
      <c r="U31" s="135"/>
      <c r="V31" s="135"/>
      <c r="W31" s="136"/>
      <c r="X31" s="135"/>
      <c r="Y31" s="135"/>
      <c r="Z31" s="135"/>
      <c r="AA31" s="135"/>
      <c r="AB31" s="135"/>
      <c r="AC31" s="135"/>
      <c r="AD31" s="135"/>
      <c r="AE31" s="135"/>
      <c r="AF31" s="136"/>
      <c r="AG31" s="136"/>
      <c r="AH31" s="136"/>
      <c r="AI31" s="136"/>
      <c r="AJ31" s="136"/>
      <c r="AK31" s="136"/>
      <c r="AL31" s="136"/>
      <c r="AM31" s="136"/>
      <c r="AN31" s="137"/>
      <c r="AO31" s="137"/>
      <c r="AP31" s="137"/>
      <c r="AQ31" s="138"/>
      <c r="AR31" s="138"/>
      <c r="AS31" s="138"/>
      <c r="AT31" s="138"/>
      <c r="AU31" s="97"/>
      <c r="AV31" s="97"/>
      <c r="AW31" s="35"/>
      <c r="AX31" s="35"/>
      <c r="AY31" s="35"/>
      <c r="AZ31" s="35"/>
      <c r="BA31" s="35"/>
      <c r="BB31" s="35"/>
      <c r="BC31" s="35"/>
      <c r="BD31" s="35">
        <v>8</v>
      </c>
      <c r="BE31" s="35"/>
      <c r="BF31" s="35"/>
      <c r="BG31" s="35"/>
      <c r="BH31" s="35"/>
      <c r="BI31" s="35"/>
      <c r="BJ31" s="35"/>
      <c r="BK31" s="35"/>
      <c r="BL31" s="35"/>
      <c r="BM31" s="35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7"/>
      <c r="BY31" s="37"/>
      <c r="BZ31" s="37"/>
      <c r="CA31" s="37"/>
      <c r="CB31" s="37"/>
      <c r="CC31" s="24"/>
    </row>
    <row r="32" spans="1:81" ht="32.25" customHeight="1">
      <c r="A32" s="83"/>
      <c r="B32" s="142"/>
      <c r="C32" s="142"/>
      <c r="D32" s="141" t="s">
        <v>90</v>
      </c>
      <c r="E32" s="86">
        <v>2</v>
      </c>
      <c r="F32" s="87">
        <v>28339</v>
      </c>
      <c r="G32" s="98">
        <f t="shared" ca="1" si="25"/>
        <v>40.283333333333331</v>
      </c>
      <c r="H32" s="89" t="str">
        <f t="shared" ref="H32:H34" ca="1" si="31">IF(AND(G32&gt;=$C$2,O32&gt;=$D$1), "1","0")</f>
        <v>0</v>
      </c>
      <c r="I32" s="90">
        <f t="shared" ref="I32:I34" ca="1" si="32">ABS(H32)</f>
        <v>0</v>
      </c>
      <c r="J32" s="90">
        <f t="shared" ref="J32:J34" si="33">ABS(K32)</f>
        <v>1</v>
      </c>
      <c r="K32" s="91" t="str">
        <f t="shared" si="19"/>
        <v>1</v>
      </c>
      <c r="L32" s="99"/>
      <c r="M32" s="99"/>
      <c r="N32" s="92">
        <f t="shared" si="20"/>
        <v>4</v>
      </c>
      <c r="O32" s="93">
        <f t="shared" si="21"/>
        <v>56</v>
      </c>
      <c r="P32" s="134">
        <v>16</v>
      </c>
      <c r="Q32" s="134"/>
      <c r="R32" s="134">
        <v>16</v>
      </c>
      <c r="S32" s="134"/>
      <c r="T32" s="134">
        <v>16</v>
      </c>
      <c r="U32" s="135"/>
      <c r="V32" s="135"/>
      <c r="W32" s="136"/>
      <c r="X32" s="135"/>
      <c r="Y32" s="135"/>
      <c r="Z32" s="135"/>
      <c r="AA32" s="135"/>
      <c r="AB32" s="135"/>
      <c r="AC32" s="135"/>
      <c r="AD32" s="135"/>
      <c r="AE32" s="135"/>
      <c r="AF32" s="136"/>
      <c r="AG32" s="136"/>
      <c r="AH32" s="136"/>
      <c r="AI32" s="136"/>
      <c r="AJ32" s="136"/>
      <c r="AK32" s="136"/>
      <c r="AL32" s="136"/>
      <c r="AM32" s="136"/>
      <c r="AN32" s="137"/>
      <c r="AO32" s="137"/>
      <c r="AP32" s="137"/>
      <c r="AQ32" s="138"/>
      <c r="AR32" s="138"/>
      <c r="AS32" s="138"/>
      <c r="AT32" s="138"/>
      <c r="AU32" s="97"/>
      <c r="AV32" s="97"/>
      <c r="AW32" s="35"/>
      <c r="AX32" s="35"/>
      <c r="AY32" s="35"/>
      <c r="AZ32" s="35"/>
      <c r="BA32" s="35"/>
      <c r="BB32" s="35"/>
      <c r="BC32" s="35"/>
      <c r="BD32" s="35">
        <v>8</v>
      </c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7"/>
      <c r="BY32" s="37"/>
      <c r="BZ32" s="37"/>
      <c r="CA32" s="37"/>
      <c r="CB32" s="37"/>
      <c r="CC32" s="24"/>
    </row>
    <row r="33" spans="1:81" ht="32.25" customHeight="1">
      <c r="A33" s="83"/>
      <c r="B33" s="84"/>
      <c r="C33" s="84"/>
      <c r="D33" s="103" t="s">
        <v>105</v>
      </c>
      <c r="E33" s="86">
        <v>2</v>
      </c>
      <c r="F33" s="87">
        <v>30195</v>
      </c>
      <c r="G33" s="98">
        <f t="shared" ca="1" si="25"/>
        <v>35.202777777777776</v>
      </c>
      <c r="H33" s="89" t="str">
        <f t="shared" ca="1" si="31"/>
        <v>0</v>
      </c>
      <c r="I33" s="90">
        <f t="shared" ca="1" si="32"/>
        <v>0</v>
      </c>
      <c r="J33" s="90">
        <f t="shared" si="33"/>
        <v>1</v>
      </c>
      <c r="K33" s="91" t="str">
        <f t="shared" si="19"/>
        <v>1</v>
      </c>
      <c r="L33" s="99"/>
      <c r="M33" s="99"/>
      <c r="N33" s="92">
        <f t="shared" si="20"/>
        <v>3</v>
      </c>
      <c r="O33" s="93">
        <f t="shared" si="21"/>
        <v>48</v>
      </c>
      <c r="P33" s="134">
        <v>16</v>
      </c>
      <c r="Q33" s="134"/>
      <c r="R33" s="134">
        <v>16</v>
      </c>
      <c r="S33" s="134"/>
      <c r="T33" s="134">
        <v>16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7"/>
      <c r="AO33" s="137"/>
      <c r="AP33" s="137"/>
      <c r="AQ33" s="138"/>
      <c r="AR33" s="138"/>
      <c r="AS33" s="138"/>
      <c r="AT33" s="138"/>
      <c r="AU33" s="97"/>
      <c r="AV33" s="9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46"/>
      <c r="BY33" s="37"/>
      <c r="BZ33" s="37"/>
      <c r="CA33" s="37"/>
      <c r="CB33" s="37"/>
      <c r="CC33" s="24"/>
    </row>
    <row r="34" spans="1:81" ht="33.75" customHeight="1" thickBot="1">
      <c r="A34" s="83"/>
      <c r="B34" s="101"/>
      <c r="C34" s="101"/>
      <c r="D34" s="141" t="s">
        <v>90</v>
      </c>
      <c r="E34" s="86">
        <v>2</v>
      </c>
      <c r="F34" s="87">
        <v>31911</v>
      </c>
      <c r="G34" s="98">
        <f t="shared" ca="1" si="25"/>
        <v>30.5</v>
      </c>
      <c r="H34" s="89" t="str">
        <f t="shared" ca="1" si="31"/>
        <v>0</v>
      </c>
      <c r="I34" s="90">
        <f t="shared" ca="1" si="32"/>
        <v>0</v>
      </c>
      <c r="J34" s="90">
        <f t="shared" si="33"/>
        <v>1</v>
      </c>
      <c r="K34" s="91" t="str">
        <f t="shared" si="19"/>
        <v>1</v>
      </c>
      <c r="L34" s="99"/>
      <c r="M34" s="99"/>
      <c r="N34" s="92">
        <f t="shared" si="20"/>
        <v>4</v>
      </c>
      <c r="O34" s="93">
        <f t="shared" si="21"/>
        <v>56</v>
      </c>
      <c r="P34" s="134">
        <v>16</v>
      </c>
      <c r="Q34" s="134"/>
      <c r="R34" s="134">
        <v>16</v>
      </c>
      <c r="S34" s="134"/>
      <c r="T34" s="134">
        <v>16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7"/>
      <c r="AO34" s="137"/>
      <c r="AP34" s="137"/>
      <c r="AQ34" s="138"/>
      <c r="AR34" s="138"/>
      <c r="AS34" s="138"/>
      <c r="AT34" s="138"/>
      <c r="AU34" s="97"/>
      <c r="AV34" s="97"/>
      <c r="AW34" s="35"/>
      <c r="AX34" s="35"/>
      <c r="AY34" s="35"/>
      <c r="AZ34" s="35"/>
      <c r="BA34" s="35"/>
      <c r="BB34" s="35"/>
      <c r="BC34" s="35"/>
      <c r="BD34" s="35">
        <v>8</v>
      </c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7"/>
      <c r="BY34" s="37"/>
      <c r="BZ34" s="37"/>
      <c r="CA34" s="37"/>
      <c r="CB34" s="37"/>
      <c r="CC34" s="24"/>
    </row>
    <row r="35" spans="1:81" ht="20.100000000000001" customHeight="1" thickBot="1">
      <c r="A35" s="83"/>
      <c r="B35" s="115" t="s">
        <v>24</v>
      </c>
      <c r="C35" s="106"/>
      <c r="D35" s="84"/>
      <c r="E35" s="143"/>
      <c r="F35" s="87"/>
      <c r="G35" s="108"/>
      <c r="H35" s="89"/>
      <c r="I35" s="90"/>
      <c r="J35" s="90"/>
      <c r="K35" s="89"/>
      <c r="L35" s="99"/>
      <c r="M35" s="99"/>
      <c r="N35" s="92"/>
      <c r="O35" s="93"/>
      <c r="P35" s="144">
        <f>SUM(P18:P34)</f>
        <v>128</v>
      </c>
      <c r="Q35" s="144">
        <f t="shared" ref="Q35:AT35" si="34">SUM(Q18:Q34)</f>
        <v>0</v>
      </c>
      <c r="R35" s="144">
        <f>SUM(R18:R34)</f>
        <v>128</v>
      </c>
      <c r="S35" s="144">
        <f t="shared" si="34"/>
        <v>0</v>
      </c>
      <c r="T35" s="144">
        <f>SUM(T18:T34)</f>
        <v>96</v>
      </c>
      <c r="U35" s="144">
        <f t="shared" si="34"/>
        <v>0</v>
      </c>
      <c r="V35" s="144">
        <f t="shared" si="34"/>
        <v>16</v>
      </c>
      <c r="W35" s="144">
        <f t="shared" si="34"/>
        <v>112</v>
      </c>
      <c r="X35" s="144">
        <f t="shared" si="34"/>
        <v>32</v>
      </c>
      <c r="Y35" s="144">
        <f t="shared" si="34"/>
        <v>0</v>
      </c>
      <c r="Z35" s="144">
        <f t="shared" si="34"/>
        <v>8</v>
      </c>
      <c r="AA35" s="144">
        <f t="shared" si="34"/>
        <v>0</v>
      </c>
      <c r="AB35" s="144">
        <f t="shared" si="34"/>
        <v>120</v>
      </c>
      <c r="AC35" s="144">
        <f t="shared" si="34"/>
        <v>80</v>
      </c>
      <c r="AD35" s="144">
        <f t="shared" si="34"/>
        <v>0</v>
      </c>
      <c r="AE35" s="144">
        <f t="shared" si="34"/>
        <v>0</v>
      </c>
      <c r="AF35" s="144">
        <f t="shared" si="34"/>
        <v>0</v>
      </c>
      <c r="AG35" s="144">
        <f t="shared" si="34"/>
        <v>40</v>
      </c>
      <c r="AH35" s="144">
        <f t="shared" si="34"/>
        <v>24</v>
      </c>
      <c r="AI35" s="144">
        <f t="shared" si="34"/>
        <v>0</v>
      </c>
      <c r="AJ35" s="144">
        <f t="shared" si="34"/>
        <v>0</v>
      </c>
      <c r="AK35" s="144">
        <f t="shared" si="34"/>
        <v>0</v>
      </c>
      <c r="AL35" s="144">
        <f t="shared" si="34"/>
        <v>0</v>
      </c>
      <c r="AM35" s="144">
        <f t="shared" si="34"/>
        <v>0</v>
      </c>
      <c r="AN35" s="144">
        <f t="shared" si="34"/>
        <v>0</v>
      </c>
      <c r="AO35" s="144">
        <f t="shared" si="34"/>
        <v>0</v>
      </c>
      <c r="AP35" s="144">
        <f t="shared" si="34"/>
        <v>0</v>
      </c>
      <c r="AQ35" s="144">
        <f t="shared" si="34"/>
        <v>35</v>
      </c>
      <c r="AR35" s="144">
        <f t="shared" si="34"/>
        <v>59</v>
      </c>
      <c r="AS35" s="144">
        <f t="shared" si="34"/>
        <v>35</v>
      </c>
      <c r="AT35" s="144">
        <f t="shared" si="34"/>
        <v>70</v>
      </c>
      <c r="AU35" s="117">
        <f t="shared" ref="AU35:BZ35" si="35">SUM(AU18:AU34)</f>
        <v>0</v>
      </c>
      <c r="AV35" s="117">
        <f t="shared" si="35"/>
        <v>0</v>
      </c>
      <c r="AW35" s="41">
        <f t="shared" si="35"/>
        <v>0</v>
      </c>
      <c r="AX35" s="41">
        <f t="shared" si="35"/>
        <v>0</v>
      </c>
      <c r="AY35" s="41">
        <f t="shared" si="35"/>
        <v>0</v>
      </c>
      <c r="AZ35" s="41">
        <f t="shared" si="35"/>
        <v>0</v>
      </c>
      <c r="BA35" s="41">
        <f t="shared" si="35"/>
        <v>0</v>
      </c>
      <c r="BB35" s="41">
        <f t="shared" si="35"/>
        <v>16</v>
      </c>
      <c r="BC35" s="41">
        <f t="shared" si="35"/>
        <v>8</v>
      </c>
      <c r="BD35" s="41">
        <f t="shared" si="35"/>
        <v>32</v>
      </c>
      <c r="BE35" s="41">
        <f t="shared" si="35"/>
        <v>0</v>
      </c>
      <c r="BF35" s="41">
        <f t="shared" si="35"/>
        <v>8</v>
      </c>
      <c r="BG35" s="41">
        <f t="shared" si="35"/>
        <v>8</v>
      </c>
      <c r="BH35" s="41">
        <f t="shared" si="35"/>
        <v>0</v>
      </c>
      <c r="BI35" s="41">
        <f t="shared" si="35"/>
        <v>0</v>
      </c>
      <c r="BJ35" s="41">
        <f t="shared" si="35"/>
        <v>0</v>
      </c>
      <c r="BK35" s="41">
        <f t="shared" si="35"/>
        <v>0</v>
      </c>
      <c r="BL35" s="41">
        <f t="shared" si="35"/>
        <v>0</v>
      </c>
      <c r="BM35" s="41">
        <f t="shared" si="35"/>
        <v>0</v>
      </c>
      <c r="BN35" s="41">
        <f t="shared" si="35"/>
        <v>0</v>
      </c>
      <c r="BO35" s="41">
        <f t="shared" si="35"/>
        <v>0</v>
      </c>
      <c r="BP35" s="41">
        <f t="shared" si="35"/>
        <v>0</v>
      </c>
      <c r="BQ35" s="41">
        <f t="shared" si="35"/>
        <v>0</v>
      </c>
      <c r="BR35" s="41">
        <f t="shared" si="35"/>
        <v>0</v>
      </c>
      <c r="BS35" s="41">
        <f t="shared" si="35"/>
        <v>0</v>
      </c>
      <c r="BT35" s="41">
        <f t="shared" si="35"/>
        <v>0</v>
      </c>
      <c r="BU35" s="41">
        <f t="shared" si="35"/>
        <v>0</v>
      </c>
      <c r="BV35" s="41">
        <f t="shared" si="35"/>
        <v>0</v>
      </c>
      <c r="BW35" s="41">
        <f t="shared" si="35"/>
        <v>0</v>
      </c>
      <c r="BX35" s="41">
        <f t="shared" si="35"/>
        <v>0</v>
      </c>
      <c r="BY35" s="41">
        <f t="shared" si="35"/>
        <v>0</v>
      </c>
      <c r="BZ35" s="41">
        <f t="shared" si="35"/>
        <v>0</v>
      </c>
      <c r="CA35" s="41">
        <f t="shared" ref="CA35:CB35" si="36">SUM(CA18:CA34)</f>
        <v>0</v>
      </c>
      <c r="CB35" s="41">
        <f t="shared" si="36"/>
        <v>0</v>
      </c>
      <c r="CC35" s="24"/>
    </row>
    <row r="36" spans="1:81" ht="20.100000000000001" customHeight="1" thickBot="1">
      <c r="A36" s="83"/>
      <c r="B36" s="118" t="s">
        <v>25</v>
      </c>
      <c r="C36" s="84"/>
      <c r="D36" s="84"/>
      <c r="E36" s="143"/>
      <c r="F36" s="87"/>
      <c r="G36" s="108"/>
      <c r="H36" s="89"/>
      <c r="I36" s="90"/>
      <c r="J36" s="90"/>
      <c r="K36" s="89"/>
      <c r="L36" s="99"/>
      <c r="M36" s="99"/>
      <c r="N36" s="92"/>
      <c r="O36" s="93"/>
      <c r="P36" s="145">
        <f>SUM(P35:T35)</f>
        <v>352</v>
      </c>
      <c r="Q36" s="146"/>
      <c r="R36" s="146"/>
      <c r="S36" s="146"/>
      <c r="T36" s="146"/>
      <c r="U36" s="147">
        <f>SUM(U35:AM35)</f>
        <v>432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8">
        <f>SUM(AN35:AP35)</f>
        <v>0</v>
      </c>
      <c r="AO36" s="146"/>
      <c r="AP36" s="146"/>
      <c r="AQ36" s="149">
        <f>SUM(AQ35:AV35)</f>
        <v>199</v>
      </c>
      <c r="AR36" s="146"/>
      <c r="AS36" s="146"/>
      <c r="AT36" s="146"/>
      <c r="AU36" s="120"/>
      <c r="AV36" s="120"/>
      <c r="AW36" s="44">
        <f>SUM(AW35:BM35)</f>
        <v>72</v>
      </c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5">
        <f>SUM(BN35:BW35)</f>
        <v>0</v>
      </c>
      <c r="BO36" s="43"/>
      <c r="BP36" s="43"/>
      <c r="BQ36" s="43"/>
      <c r="BR36" s="43"/>
      <c r="BS36" s="43"/>
      <c r="BT36" s="43"/>
      <c r="BU36" s="43"/>
      <c r="BV36" s="43"/>
      <c r="BW36" s="43"/>
      <c r="BX36" s="42">
        <f>SUM(BX35:CB35)</f>
        <v>0</v>
      </c>
      <c r="BY36" s="43"/>
      <c r="BZ36" s="43"/>
      <c r="CA36" s="43"/>
      <c r="CB36" s="43"/>
      <c r="CC36" s="24"/>
    </row>
    <row r="37" spans="1:81" ht="20.100000000000001" customHeight="1" thickBot="1">
      <c r="A37" s="83"/>
      <c r="B37" s="124" t="s">
        <v>26</v>
      </c>
      <c r="C37" s="125"/>
      <c r="D37" s="125"/>
      <c r="E37" s="150"/>
      <c r="F37" s="127"/>
      <c r="G37" s="128"/>
      <c r="H37" s="129"/>
      <c r="I37" s="129"/>
      <c r="J37" s="129"/>
      <c r="K37" s="129"/>
      <c r="L37" s="130"/>
      <c r="M37" s="130"/>
      <c r="N37" s="131"/>
      <c r="O37" s="132"/>
      <c r="P37" s="144">
        <f t="shared" ref="P37:AT37" si="37">COUNT(P18:P34)</f>
        <v>8</v>
      </c>
      <c r="Q37" s="144">
        <f t="shared" si="37"/>
        <v>0</v>
      </c>
      <c r="R37" s="144">
        <f t="shared" si="37"/>
        <v>8</v>
      </c>
      <c r="S37" s="144">
        <f t="shared" si="37"/>
        <v>0</v>
      </c>
      <c r="T37" s="144">
        <f t="shared" si="37"/>
        <v>6</v>
      </c>
      <c r="U37" s="144">
        <f t="shared" si="37"/>
        <v>0</v>
      </c>
      <c r="V37" s="144">
        <f t="shared" si="37"/>
        <v>1</v>
      </c>
      <c r="W37" s="144">
        <f t="shared" si="37"/>
        <v>7</v>
      </c>
      <c r="X37" s="144">
        <f t="shared" si="37"/>
        <v>4</v>
      </c>
      <c r="Y37" s="144">
        <f t="shared" si="37"/>
        <v>0</v>
      </c>
      <c r="Z37" s="144">
        <f t="shared" si="37"/>
        <v>1</v>
      </c>
      <c r="AA37" s="144">
        <f t="shared" si="37"/>
        <v>0</v>
      </c>
      <c r="AB37" s="144">
        <f t="shared" si="37"/>
        <v>8</v>
      </c>
      <c r="AC37" s="144">
        <f t="shared" si="37"/>
        <v>5</v>
      </c>
      <c r="AD37" s="144">
        <f t="shared" si="37"/>
        <v>0</v>
      </c>
      <c r="AE37" s="144">
        <f t="shared" si="37"/>
        <v>0</v>
      </c>
      <c r="AF37" s="144">
        <f t="shared" si="37"/>
        <v>0</v>
      </c>
      <c r="AG37" s="144">
        <f t="shared" si="37"/>
        <v>3</v>
      </c>
      <c r="AH37" s="144">
        <f t="shared" si="37"/>
        <v>2</v>
      </c>
      <c r="AI37" s="144">
        <f t="shared" si="37"/>
        <v>0</v>
      </c>
      <c r="AJ37" s="144">
        <f t="shared" si="37"/>
        <v>0</v>
      </c>
      <c r="AK37" s="144">
        <f t="shared" si="37"/>
        <v>0</v>
      </c>
      <c r="AL37" s="144">
        <f t="shared" si="37"/>
        <v>0</v>
      </c>
      <c r="AM37" s="144">
        <f t="shared" si="37"/>
        <v>0</v>
      </c>
      <c r="AN37" s="144">
        <f t="shared" si="37"/>
        <v>0</v>
      </c>
      <c r="AO37" s="144">
        <f t="shared" si="37"/>
        <v>0</v>
      </c>
      <c r="AP37" s="144">
        <f t="shared" si="37"/>
        <v>0</v>
      </c>
      <c r="AQ37" s="144">
        <f t="shared" si="37"/>
        <v>1</v>
      </c>
      <c r="AR37" s="144">
        <f t="shared" si="37"/>
        <v>2</v>
      </c>
      <c r="AS37" s="144">
        <f t="shared" si="37"/>
        <v>1</v>
      </c>
      <c r="AT37" s="144">
        <f t="shared" si="37"/>
        <v>2</v>
      </c>
      <c r="AU37" s="117">
        <f t="shared" ref="AU37:CB37" si="38">COUNT(AU18:AU34)</f>
        <v>0</v>
      </c>
      <c r="AV37" s="117">
        <f t="shared" si="38"/>
        <v>0</v>
      </c>
      <c r="AW37" s="41">
        <f t="shared" si="38"/>
        <v>0</v>
      </c>
      <c r="AX37" s="41">
        <f t="shared" si="38"/>
        <v>0</v>
      </c>
      <c r="AY37" s="41">
        <f t="shared" si="38"/>
        <v>0</v>
      </c>
      <c r="AZ37" s="41">
        <f t="shared" si="38"/>
        <v>0</v>
      </c>
      <c r="BA37" s="41">
        <f t="shared" si="38"/>
        <v>0</v>
      </c>
      <c r="BB37" s="41">
        <f t="shared" si="38"/>
        <v>1</v>
      </c>
      <c r="BC37" s="41">
        <f t="shared" si="38"/>
        <v>1</v>
      </c>
      <c r="BD37" s="41">
        <f t="shared" si="38"/>
        <v>4</v>
      </c>
      <c r="BE37" s="41">
        <f t="shared" si="38"/>
        <v>0</v>
      </c>
      <c r="BF37" s="41">
        <f t="shared" si="38"/>
        <v>1</v>
      </c>
      <c r="BG37" s="41">
        <f t="shared" si="38"/>
        <v>1</v>
      </c>
      <c r="BH37" s="41">
        <f t="shared" si="38"/>
        <v>0</v>
      </c>
      <c r="BI37" s="41">
        <f t="shared" si="38"/>
        <v>0</v>
      </c>
      <c r="BJ37" s="41">
        <f t="shared" si="38"/>
        <v>0</v>
      </c>
      <c r="BK37" s="41">
        <f t="shared" si="38"/>
        <v>0</v>
      </c>
      <c r="BL37" s="41">
        <f t="shared" si="38"/>
        <v>0</v>
      </c>
      <c r="BM37" s="41">
        <f t="shared" si="38"/>
        <v>0</v>
      </c>
      <c r="BN37" s="41">
        <f t="shared" si="38"/>
        <v>0</v>
      </c>
      <c r="BO37" s="41">
        <f t="shared" si="38"/>
        <v>0</v>
      </c>
      <c r="BP37" s="41">
        <f t="shared" si="38"/>
        <v>0</v>
      </c>
      <c r="BQ37" s="41">
        <f t="shared" si="38"/>
        <v>0</v>
      </c>
      <c r="BR37" s="41">
        <f t="shared" si="38"/>
        <v>0</v>
      </c>
      <c r="BS37" s="41">
        <f t="shared" si="38"/>
        <v>0</v>
      </c>
      <c r="BT37" s="41">
        <f t="shared" si="38"/>
        <v>0</v>
      </c>
      <c r="BU37" s="41">
        <f t="shared" si="38"/>
        <v>0</v>
      </c>
      <c r="BV37" s="41">
        <f t="shared" si="38"/>
        <v>0</v>
      </c>
      <c r="BW37" s="41">
        <f t="shared" si="38"/>
        <v>0</v>
      </c>
      <c r="BX37" s="41">
        <f t="shared" si="38"/>
        <v>0</v>
      </c>
      <c r="BY37" s="41">
        <f t="shared" si="38"/>
        <v>0</v>
      </c>
      <c r="BZ37" s="41">
        <f t="shared" si="38"/>
        <v>0</v>
      </c>
      <c r="CA37" s="41">
        <f t="shared" si="38"/>
        <v>0</v>
      </c>
      <c r="CB37" s="41">
        <f t="shared" si="38"/>
        <v>0</v>
      </c>
      <c r="CC37" s="24"/>
    </row>
    <row r="38" spans="1:81" ht="10.5" hidden="1" customHeight="1">
      <c r="A38" s="83"/>
      <c r="B38" s="84"/>
      <c r="C38" s="84"/>
      <c r="D38" s="84" t="s">
        <v>33</v>
      </c>
      <c r="E38" s="139">
        <v>3</v>
      </c>
      <c r="F38" s="87">
        <v>23530</v>
      </c>
      <c r="G38" s="98">
        <f t="shared" ref="G38:G47" ca="1" si="39">YEARFRAC(TODAY(),F38)</f>
        <v>53.45</v>
      </c>
      <c r="H38" s="89" t="str">
        <f t="shared" ref="H38:H73" ca="1" si="40">IF(AND(G38&gt;=$C$2,O38&gt;=$D$1), "1","0")</f>
        <v>0</v>
      </c>
      <c r="I38" s="90">
        <f ca="1">ABS(H38)</f>
        <v>0</v>
      </c>
      <c r="J38" s="90">
        <f>ABS(K38)</f>
        <v>1</v>
      </c>
      <c r="K38" s="91" t="str">
        <f>IF(O38&gt;=$D$1,"1","0")</f>
        <v>1</v>
      </c>
      <c r="L38" s="140"/>
      <c r="M38" s="140"/>
      <c r="N38" s="92">
        <f t="shared" ref="N38:N73" si="41">COUNT(P38:CB38)</f>
        <v>4</v>
      </c>
      <c r="O38" s="93">
        <f t="shared" ref="O38:O73" si="42">SUM(P38:CB38)</f>
        <v>64</v>
      </c>
      <c r="P38" s="134"/>
      <c r="Q38" s="134"/>
      <c r="R38" s="134"/>
      <c r="S38" s="134"/>
      <c r="T38" s="134"/>
      <c r="U38" s="135"/>
      <c r="V38" s="135"/>
      <c r="W38" s="135"/>
      <c r="X38" s="135">
        <v>16</v>
      </c>
      <c r="Y38" s="135"/>
      <c r="Z38" s="135"/>
      <c r="AA38" s="135">
        <v>16</v>
      </c>
      <c r="AB38" s="135">
        <v>16</v>
      </c>
      <c r="AC38" s="135"/>
      <c r="AD38" s="135"/>
      <c r="AE38" s="135"/>
      <c r="AF38" s="135"/>
      <c r="AG38" s="135">
        <v>16</v>
      </c>
      <c r="AH38" s="135"/>
      <c r="AI38" s="135"/>
      <c r="AJ38" s="135"/>
      <c r="AK38" s="135"/>
      <c r="AL38" s="135"/>
      <c r="AM38" s="135"/>
      <c r="AN38" s="137"/>
      <c r="AO38" s="137"/>
      <c r="AP38" s="137"/>
      <c r="AQ38" s="138"/>
      <c r="AR38" s="138"/>
      <c r="AS38" s="138"/>
      <c r="AT38" s="138"/>
      <c r="AU38" s="97"/>
      <c r="AV38" s="97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46"/>
      <c r="BY38" s="37"/>
      <c r="BZ38" s="37"/>
      <c r="CA38" s="37"/>
      <c r="CB38" s="37"/>
      <c r="CC38" s="24"/>
    </row>
    <row r="39" spans="1:81" ht="20.100000000000001" customHeight="1">
      <c r="A39" s="83"/>
      <c r="B39" s="84"/>
      <c r="C39" s="84"/>
      <c r="D39" s="84" t="s">
        <v>89</v>
      </c>
      <c r="E39" s="86">
        <v>3</v>
      </c>
      <c r="F39" s="87">
        <v>27782</v>
      </c>
      <c r="G39" s="98">
        <f ca="1">YEARFRAC(TODAY(),F39)</f>
        <v>41.80833333333333</v>
      </c>
      <c r="H39" s="89" t="str">
        <f ca="1">IF(AND(G39&gt;=$C$2,O39&gt;=$D$1), "1","0")</f>
        <v>0</v>
      </c>
      <c r="I39" s="90">
        <f ca="1">ABS(H39)</f>
        <v>0</v>
      </c>
      <c r="J39" s="90">
        <f>ABS(K39)</f>
        <v>1</v>
      </c>
      <c r="K39" s="91" t="str">
        <f>IF(O39&gt;=$D$1,"1","0")</f>
        <v>1</v>
      </c>
      <c r="L39" s="99"/>
      <c r="M39" s="99"/>
      <c r="N39" s="92">
        <f t="shared" si="41"/>
        <v>3</v>
      </c>
      <c r="O39" s="93">
        <f t="shared" si="42"/>
        <v>48</v>
      </c>
      <c r="P39" s="134">
        <v>16</v>
      </c>
      <c r="Q39" s="134"/>
      <c r="R39" s="134">
        <v>16</v>
      </c>
      <c r="S39" s="134"/>
      <c r="T39" s="134">
        <v>16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7"/>
      <c r="AO39" s="137"/>
      <c r="AP39" s="137"/>
      <c r="AQ39" s="138"/>
      <c r="AR39" s="138"/>
      <c r="AS39" s="138"/>
      <c r="AT39" s="138"/>
      <c r="AU39" s="97"/>
      <c r="AV39" s="97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46"/>
      <c r="BY39" s="37"/>
      <c r="BZ39" s="37"/>
      <c r="CA39" s="37"/>
      <c r="CB39" s="37"/>
      <c r="CC39" s="24"/>
    </row>
    <row r="40" spans="1:81" ht="20.100000000000001" customHeight="1" thickBot="1">
      <c r="A40" s="83"/>
      <c r="B40" s="84"/>
      <c r="C40" s="84"/>
      <c r="D40" s="84" t="s">
        <v>47</v>
      </c>
      <c r="E40" s="86">
        <v>3</v>
      </c>
      <c r="F40" s="87">
        <v>27556</v>
      </c>
      <c r="G40" s="98">
        <f t="shared" ref="G40:G41" ca="1" si="43">YEARFRAC(TODAY(),F40)</f>
        <v>42.424999999999997</v>
      </c>
      <c r="H40" s="89" t="str">
        <f t="shared" ref="H40:H42" ca="1" si="44">IF(AND(G40&gt;=$C$2,O40&gt;=$D$1), "1","0")</f>
        <v>0</v>
      </c>
      <c r="I40" s="90">
        <f t="shared" ref="I40" ca="1" si="45">ABS(H40)</f>
        <v>0</v>
      </c>
      <c r="J40" s="90">
        <f t="shared" ref="J40" si="46">ABS(K40)</f>
        <v>1</v>
      </c>
      <c r="K40" s="89" t="str">
        <f t="shared" ref="K40" si="47">IF(O40&gt;=$D$1,"1","0")</f>
        <v>1</v>
      </c>
      <c r="L40" s="99"/>
      <c r="M40" s="99"/>
      <c r="N40" s="92">
        <f t="shared" si="41"/>
        <v>3</v>
      </c>
      <c r="O40" s="93">
        <f t="shared" si="42"/>
        <v>48</v>
      </c>
      <c r="P40" s="134">
        <v>16</v>
      </c>
      <c r="Q40" s="134"/>
      <c r="R40" s="134">
        <v>16</v>
      </c>
      <c r="S40" s="134"/>
      <c r="T40" s="134">
        <v>16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7"/>
      <c r="AO40" s="137"/>
      <c r="AP40" s="137"/>
      <c r="AQ40" s="138"/>
      <c r="AR40" s="138"/>
      <c r="AS40" s="138"/>
      <c r="AT40" s="138"/>
      <c r="AU40" s="97"/>
      <c r="AV40" s="97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46"/>
      <c r="BY40" s="37"/>
      <c r="BZ40" s="37"/>
      <c r="CA40" s="37"/>
      <c r="CB40" s="37"/>
      <c r="CC40" s="24"/>
    </row>
    <row r="41" spans="1:81" ht="20.100000000000001" hidden="1" customHeight="1">
      <c r="A41" s="83"/>
      <c r="B41" s="84"/>
      <c r="C41" s="84"/>
      <c r="D41" s="84" t="s">
        <v>104</v>
      </c>
      <c r="E41" s="86">
        <v>3</v>
      </c>
      <c r="F41" s="151">
        <v>21041</v>
      </c>
      <c r="G41" s="98">
        <f t="shared" ca="1" si="43"/>
        <v>60.263888888888886</v>
      </c>
      <c r="H41" s="89" t="str">
        <f t="shared" ca="1" si="44"/>
        <v>1</v>
      </c>
      <c r="I41" s="90">
        <f ca="1">ABS(H41)</f>
        <v>1</v>
      </c>
      <c r="J41" s="90">
        <f>ABS(K41)</f>
        <v>1</v>
      </c>
      <c r="K41" s="91" t="str">
        <f>IF(O41&gt;=$D$1,"1","0")</f>
        <v>1</v>
      </c>
      <c r="L41" s="140"/>
      <c r="M41" s="140"/>
      <c r="N41" s="92">
        <f t="shared" si="41"/>
        <v>5</v>
      </c>
      <c r="O41" s="93">
        <f t="shared" si="42"/>
        <v>72</v>
      </c>
      <c r="P41" s="152"/>
      <c r="Q41" s="152"/>
      <c r="R41" s="152"/>
      <c r="S41" s="152"/>
      <c r="T41" s="152"/>
      <c r="U41" s="136"/>
      <c r="V41" s="136"/>
      <c r="W41" s="136">
        <v>16</v>
      </c>
      <c r="X41" s="136">
        <v>8</v>
      </c>
      <c r="Y41" s="136"/>
      <c r="Z41" s="136"/>
      <c r="AA41" s="136">
        <v>16</v>
      </c>
      <c r="AB41" s="136"/>
      <c r="AC41" s="136"/>
      <c r="AD41" s="136"/>
      <c r="AE41" s="136"/>
      <c r="AF41" s="136"/>
      <c r="AG41" s="136">
        <v>16</v>
      </c>
      <c r="AH41" s="136">
        <v>16</v>
      </c>
      <c r="AI41" s="136"/>
      <c r="AJ41" s="136"/>
      <c r="AK41" s="136"/>
      <c r="AL41" s="136"/>
      <c r="AM41" s="136"/>
      <c r="AN41" s="153"/>
      <c r="AO41" s="153"/>
      <c r="AP41" s="153"/>
      <c r="AQ41" s="154"/>
      <c r="AR41" s="154"/>
      <c r="AS41" s="154"/>
      <c r="AT41" s="154"/>
      <c r="AU41" s="155"/>
      <c r="AV41" s="155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9"/>
      <c r="BY41" s="49"/>
      <c r="BZ41" s="49"/>
      <c r="CA41" s="49"/>
      <c r="CB41" s="49"/>
      <c r="CC41" s="24"/>
    </row>
    <row r="42" spans="1:81" ht="20.100000000000001" hidden="1" customHeight="1">
      <c r="A42" s="83"/>
      <c r="B42" s="84"/>
      <c r="C42" s="84"/>
      <c r="D42" s="84" t="s">
        <v>34</v>
      </c>
      <c r="E42" s="86">
        <v>3</v>
      </c>
      <c r="F42" s="151">
        <v>19410</v>
      </c>
      <c r="G42" s="98">
        <f t="shared" ca="1" si="39"/>
        <v>64.733333333333334</v>
      </c>
      <c r="H42" s="89" t="str">
        <f t="shared" ca="1" si="44"/>
        <v>1</v>
      </c>
      <c r="I42" s="90">
        <f t="shared" ref="I42:I44" ca="1" si="48">ABS(H42)</f>
        <v>1</v>
      </c>
      <c r="J42" s="90">
        <f t="shared" ref="J42:J51" si="49">ABS(K42)</f>
        <v>1</v>
      </c>
      <c r="K42" s="91" t="str">
        <f t="shared" ref="K42:K73" si="50">IF(O42&gt;=$D$1,"1","0")</f>
        <v>1</v>
      </c>
      <c r="L42" s="99"/>
      <c r="M42" s="99"/>
      <c r="N42" s="92">
        <f t="shared" si="41"/>
        <v>6</v>
      </c>
      <c r="O42" s="93">
        <f t="shared" si="42"/>
        <v>88</v>
      </c>
      <c r="P42" s="134"/>
      <c r="Q42" s="134"/>
      <c r="R42" s="134"/>
      <c r="S42" s="134"/>
      <c r="T42" s="134"/>
      <c r="U42" s="135"/>
      <c r="V42" s="135">
        <v>16</v>
      </c>
      <c r="W42" s="135"/>
      <c r="X42" s="135"/>
      <c r="Y42" s="135"/>
      <c r="Z42" s="135"/>
      <c r="AA42" s="135">
        <v>16</v>
      </c>
      <c r="AB42" s="135">
        <v>16</v>
      </c>
      <c r="AC42" s="135"/>
      <c r="AD42" s="135">
        <v>8</v>
      </c>
      <c r="AE42" s="135">
        <v>16</v>
      </c>
      <c r="AF42" s="135">
        <v>16</v>
      </c>
      <c r="AG42" s="135"/>
      <c r="AH42" s="135"/>
      <c r="AI42" s="135"/>
      <c r="AJ42" s="135"/>
      <c r="AK42" s="135"/>
      <c r="AL42" s="135"/>
      <c r="AM42" s="135"/>
      <c r="AN42" s="137"/>
      <c r="AO42" s="137"/>
      <c r="AP42" s="137"/>
      <c r="AQ42" s="138"/>
      <c r="AR42" s="138"/>
      <c r="AS42" s="138"/>
      <c r="AT42" s="138"/>
      <c r="AU42" s="97"/>
      <c r="AV42" s="97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46"/>
      <c r="BY42" s="37"/>
      <c r="BZ42" s="37"/>
      <c r="CA42" s="37"/>
      <c r="CB42" s="37"/>
      <c r="CC42" s="24"/>
    </row>
    <row r="43" spans="1:81" ht="20.100000000000001" hidden="1" customHeight="1">
      <c r="A43" s="83"/>
      <c r="B43" s="84"/>
      <c r="C43" s="84"/>
      <c r="D43" s="84" t="s">
        <v>35</v>
      </c>
      <c r="E43" s="86">
        <v>3</v>
      </c>
      <c r="F43" s="151">
        <v>22425</v>
      </c>
      <c r="G43" s="98">
        <f t="shared" ca="1" si="39"/>
        <v>56.472222222222221</v>
      </c>
      <c r="H43" s="89" t="str">
        <f ca="1">IF(AND(G43&gt;=$C$2,O43&gt;=$D$1), "1","0")</f>
        <v>1</v>
      </c>
      <c r="I43" s="90">
        <f t="shared" ca="1" si="48"/>
        <v>1</v>
      </c>
      <c r="J43" s="90">
        <f t="shared" si="49"/>
        <v>1</v>
      </c>
      <c r="K43" s="91" t="str">
        <f t="shared" si="50"/>
        <v>1</v>
      </c>
      <c r="L43" s="99"/>
      <c r="M43" s="99"/>
      <c r="N43" s="92">
        <f t="shared" si="41"/>
        <v>3</v>
      </c>
      <c r="O43" s="93">
        <f t="shared" si="42"/>
        <v>40</v>
      </c>
      <c r="P43" s="134"/>
      <c r="Q43" s="134"/>
      <c r="R43" s="134"/>
      <c r="S43" s="134"/>
      <c r="T43" s="134"/>
      <c r="U43" s="135"/>
      <c r="V43" s="135"/>
      <c r="W43" s="135"/>
      <c r="X43" s="135"/>
      <c r="Y43" s="135"/>
      <c r="Z43" s="135"/>
      <c r="AA43" s="135"/>
      <c r="AB43" s="135"/>
      <c r="AC43" s="135"/>
      <c r="AD43" s="135">
        <v>8</v>
      </c>
      <c r="AE43" s="135">
        <v>16</v>
      </c>
      <c r="AF43" s="135">
        <v>16</v>
      </c>
      <c r="AG43" s="135"/>
      <c r="AH43" s="135"/>
      <c r="AI43" s="135"/>
      <c r="AJ43" s="135"/>
      <c r="AK43" s="135"/>
      <c r="AL43" s="135"/>
      <c r="AM43" s="135"/>
      <c r="AN43" s="137"/>
      <c r="AO43" s="137"/>
      <c r="AP43" s="137"/>
      <c r="AQ43" s="138"/>
      <c r="AR43" s="138"/>
      <c r="AS43" s="138"/>
      <c r="AT43" s="138"/>
      <c r="AU43" s="97"/>
      <c r="AV43" s="97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46"/>
      <c r="BY43" s="37"/>
      <c r="BZ43" s="37"/>
      <c r="CA43" s="37"/>
      <c r="CB43" s="37"/>
      <c r="CC43" s="24"/>
    </row>
    <row r="44" spans="1:81" ht="20.100000000000001" hidden="1" customHeight="1">
      <c r="A44" s="83"/>
      <c r="B44" s="84"/>
      <c r="C44" s="84"/>
      <c r="D44" s="84" t="s">
        <v>36</v>
      </c>
      <c r="E44" s="86">
        <v>3</v>
      </c>
      <c r="F44" s="151">
        <v>22944</v>
      </c>
      <c r="G44" s="98">
        <f t="shared" ca="1" si="39"/>
        <v>55.052777777777777</v>
      </c>
      <c r="H44" s="89">
        <v>1</v>
      </c>
      <c r="I44" s="90">
        <f t="shared" si="48"/>
        <v>1</v>
      </c>
      <c r="J44" s="90">
        <f t="shared" si="49"/>
        <v>1</v>
      </c>
      <c r="K44" s="91" t="str">
        <f t="shared" si="50"/>
        <v>1</v>
      </c>
      <c r="L44" s="99"/>
      <c r="M44" s="99"/>
      <c r="N44" s="92">
        <f t="shared" si="41"/>
        <v>6</v>
      </c>
      <c r="O44" s="93">
        <f t="shared" si="42"/>
        <v>88</v>
      </c>
      <c r="P44" s="134"/>
      <c r="Q44" s="134"/>
      <c r="R44" s="134"/>
      <c r="S44" s="134"/>
      <c r="T44" s="134"/>
      <c r="U44" s="135"/>
      <c r="V44" s="135">
        <v>16</v>
      </c>
      <c r="W44" s="135"/>
      <c r="X44" s="135"/>
      <c r="Y44" s="135"/>
      <c r="Z44" s="135"/>
      <c r="AA44" s="135">
        <v>16</v>
      </c>
      <c r="AB44" s="135">
        <v>16</v>
      </c>
      <c r="AC44" s="135"/>
      <c r="AD44" s="135">
        <v>8</v>
      </c>
      <c r="AE44" s="135">
        <v>16</v>
      </c>
      <c r="AF44" s="135">
        <v>16</v>
      </c>
      <c r="AG44" s="135"/>
      <c r="AH44" s="135"/>
      <c r="AI44" s="135"/>
      <c r="AJ44" s="135"/>
      <c r="AK44" s="135"/>
      <c r="AL44" s="135"/>
      <c r="AM44" s="135"/>
      <c r="AN44" s="137"/>
      <c r="AO44" s="137"/>
      <c r="AP44" s="137"/>
      <c r="AQ44" s="138"/>
      <c r="AR44" s="138"/>
      <c r="AS44" s="138"/>
      <c r="AT44" s="138"/>
      <c r="AU44" s="97"/>
      <c r="AV44" s="97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46"/>
      <c r="BY44" s="37"/>
      <c r="BZ44" s="37"/>
      <c r="CA44" s="37"/>
      <c r="CB44" s="37"/>
      <c r="CC44" s="24"/>
    </row>
    <row r="45" spans="1:81" ht="20.100000000000001" hidden="1" customHeight="1">
      <c r="A45" s="83"/>
      <c r="B45" s="84"/>
      <c r="C45" s="84"/>
      <c r="D45" s="84" t="s">
        <v>36</v>
      </c>
      <c r="E45" s="86">
        <v>3</v>
      </c>
      <c r="F45" s="87">
        <v>24162</v>
      </c>
      <c r="G45" s="98">
        <f t="shared" ca="1" si="39"/>
        <v>51.722222222222221</v>
      </c>
      <c r="H45" s="89" t="str">
        <f t="shared" ca="1" si="40"/>
        <v>0</v>
      </c>
      <c r="I45" s="90">
        <f t="shared" ref="I45:I51" ca="1" si="51">ABS(H45)</f>
        <v>0</v>
      </c>
      <c r="J45" s="90">
        <f t="shared" si="49"/>
        <v>1</v>
      </c>
      <c r="K45" s="91" t="str">
        <f t="shared" si="50"/>
        <v>1</v>
      </c>
      <c r="L45" s="99"/>
      <c r="M45" s="99"/>
      <c r="N45" s="92">
        <f t="shared" si="41"/>
        <v>3</v>
      </c>
      <c r="O45" s="93">
        <f t="shared" si="42"/>
        <v>48</v>
      </c>
      <c r="P45" s="134"/>
      <c r="Q45" s="134"/>
      <c r="R45" s="134"/>
      <c r="S45" s="134"/>
      <c r="T45" s="134"/>
      <c r="U45" s="135"/>
      <c r="V45" s="135"/>
      <c r="W45" s="135"/>
      <c r="X45" s="135"/>
      <c r="Y45" s="135"/>
      <c r="Z45" s="135"/>
      <c r="AA45" s="135">
        <v>16</v>
      </c>
      <c r="AB45" s="135"/>
      <c r="AC45" s="135"/>
      <c r="AD45" s="135"/>
      <c r="AE45" s="135">
        <v>16</v>
      </c>
      <c r="AF45" s="135">
        <v>16</v>
      </c>
      <c r="AG45" s="135"/>
      <c r="AH45" s="135"/>
      <c r="AI45" s="135"/>
      <c r="AJ45" s="135"/>
      <c r="AK45" s="135"/>
      <c r="AL45" s="135"/>
      <c r="AM45" s="135"/>
      <c r="AN45" s="137"/>
      <c r="AO45" s="137"/>
      <c r="AP45" s="137"/>
      <c r="AQ45" s="138"/>
      <c r="AR45" s="138"/>
      <c r="AS45" s="138"/>
      <c r="AT45" s="138"/>
      <c r="AU45" s="97"/>
      <c r="AV45" s="97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46"/>
      <c r="BY45" s="37"/>
      <c r="BZ45" s="37"/>
      <c r="CA45" s="37"/>
      <c r="CB45" s="37"/>
      <c r="CC45" s="24"/>
    </row>
    <row r="46" spans="1:81" ht="20.100000000000001" hidden="1" customHeight="1">
      <c r="A46" s="83"/>
      <c r="B46" s="84"/>
      <c r="C46" s="84"/>
      <c r="D46" s="84" t="s">
        <v>35</v>
      </c>
      <c r="E46" s="86">
        <v>3</v>
      </c>
      <c r="F46" s="87">
        <v>24539</v>
      </c>
      <c r="G46" s="98">
        <f t="shared" ca="1" si="39"/>
        <v>50.68333333333333</v>
      </c>
      <c r="H46" s="89" t="str">
        <f t="shared" ca="1" si="40"/>
        <v>0</v>
      </c>
      <c r="I46" s="90">
        <f t="shared" ca="1" si="51"/>
        <v>0</v>
      </c>
      <c r="J46" s="90">
        <f t="shared" si="49"/>
        <v>1</v>
      </c>
      <c r="K46" s="91" t="str">
        <f t="shared" si="50"/>
        <v>1</v>
      </c>
      <c r="L46" s="99"/>
      <c r="M46" s="99"/>
      <c r="N46" s="92">
        <f t="shared" si="41"/>
        <v>3</v>
      </c>
      <c r="O46" s="93">
        <f t="shared" si="42"/>
        <v>40</v>
      </c>
      <c r="P46" s="134"/>
      <c r="Q46" s="134"/>
      <c r="R46" s="134"/>
      <c r="S46" s="134"/>
      <c r="T46" s="134"/>
      <c r="U46" s="135"/>
      <c r="V46" s="135"/>
      <c r="W46" s="135"/>
      <c r="X46" s="135"/>
      <c r="Y46" s="135"/>
      <c r="Z46" s="135"/>
      <c r="AA46" s="135"/>
      <c r="AB46" s="135"/>
      <c r="AC46" s="135"/>
      <c r="AD46" s="135">
        <v>8</v>
      </c>
      <c r="AE46" s="135">
        <v>16</v>
      </c>
      <c r="AF46" s="135">
        <v>16</v>
      </c>
      <c r="AG46" s="135"/>
      <c r="AH46" s="135"/>
      <c r="AI46" s="135"/>
      <c r="AJ46" s="135"/>
      <c r="AK46" s="135"/>
      <c r="AL46" s="135"/>
      <c r="AM46" s="135"/>
      <c r="AN46" s="137"/>
      <c r="AO46" s="137"/>
      <c r="AP46" s="137"/>
      <c r="AQ46" s="138"/>
      <c r="AR46" s="138"/>
      <c r="AS46" s="138"/>
      <c r="AT46" s="138"/>
      <c r="AU46" s="97"/>
      <c r="AV46" s="97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46"/>
      <c r="BY46" s="37"/>
      <c r="BZ46" s="37"/>
      <c r="CA46" s="37"/>
      <c r="CB46" s="37"/>
      <c r="CC46" s="24"/>
    </row>
    <row r="47" spans="1:81" ht="20.100000000000001" hidden="1" customHeight="1">
      <c r="A47" s="83"/>
      <c r="B47" s="84"/>
      <c r="C47" s="84"/>
      <c r="D47" s="84" t="s">
        <v>34</v>
      </c>
      <c r="E47" s="86">
        <v>3</v>
      </c>
      <c r="F47" s="87">
        <v>25002</v>
      </c>
      <c r="G47" s="98">
        <f t="shared" ca="1" si="39"/>
        <v>49.419444444444444</v>
      </c>
      <c r="H47" s="89" t="str">
        <f t="shared" ca="1" si="40"/>
        <v>0</v>
      </c>
      <c r="I47" s="90">
        <f t="shared" ca="1" si="51"/>
        <v>0</v>
      </c>
      <c r="J47" s="90">
        <f t="shared" si="49"/>
        <v>1</v>
      </c>
      <c r="K47" s="91" t="str">
        <f t="shared" si="50"/>
        <v>1</v>
      </c>
      <c r="L47" s="99"/>
      <c r="M47" s="99"/>
      <c r="N47" s="92">
        <f t="shared" si="41"/>
        <v>6</v>
      </c>
      <c r="O47" s="93">
        <f t="shared" si="42"/>
        <v>88</v>
      </c>
      <c r="P47" s="134"/>
      <c r="Q47" s="134"/>
      <c r="R47" s="134"/>
      <c r="S47" s="134"/>
      <c r="T47" s="134"/>
      <c r="U47" s="135"/>
      <c r="V47" s="135">
        <v>16</v>
      </c>
      <c r="W47" s="135"/>
      <c r="X47" s="135"/>
      <c r="Y47" s="135"/>
      <c r="Z47" s="135"/>
      <c r="AA47" s="135">
        <v>16</v>
      </c>
      <c r="AB47" s="135">
        <v>16</v>
      </c>
      <c r="AC47" s="135"/>
      <c r="AD47" s="135">
        <v>8</v>
      </c>
      <c r="AE47" s="135">
        <v>16</v>
      </c>
      <c r="AF47" s="135">
        <v>16</v>
      </c>
      <c r="AG47" s="135"/>
      <c r="AH47" s="135"/>
      <c r="AI47" s="135"/>
      <c r="AJ47" s="135"/>
      <c r="AK47" s="135"/>
      <c r="AL47" s="135"/>
      <c r="AM47" s="135"/>
      <c r="AN47" s="137"/>
      <c r="AO47" s="137"/>
      <c r="AP47" s="137"/>
      <c r="AQ47" s="138"/>
      <c r="AR47" s="138"/>
      <c r="AS47" s="138"/>
      <c r="AT47" s="138"/>
      <c r="AU47" s="97"/>
      <c r="AV47" s="97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46"/>
      <c r="BY47" s="37"/>
      <c r="BZ47" s="37"/>
      <c r="CA47" s="37"/>
      <c r="CB47" s="37"/>
      <c r="CC47" s="24"/>
    </row>
    <row r="48" spans="1:81" ht="20.100000000000001" hidden="1" customHeight="1">
      <c r="A48" s="83"/>
      <c r="B48" s="84"/>
      <c r="C48" s="84"/>
      <c r="D48" s="84" t="s">
        <v>34</v>
      </c>
      <c r="E48" s="86">
        <v>3</v>
      </c>
      <c r="F48" s="87">
        <v>25005</v>
      </c>
      <c r="G48" s="98">
        <f t="shared" ref="G48:G51" ca="1" si="52">YEARFRAC(TODAY(),F48)</f>
        <v>49.411111111111111</v>
      </c>
      <c r="H48" s="89" t="str">
        <f t="shared" ca="1" si="40"/>
        <v>0</v>
      </c>
      <c r="I48" s="90">
        <f t="shared" ca="1" si="51"/>
        <v>0</v>
      </c>
      <c r="J48" s="90">
        <f t="shared" si="49"/>
        <v>1</v>
      </c>
      <c r="K48" s="91" t="str">
        <f t="shared" si="50"/>
        <v>1</v>
      </c>
      <c r="L48" s="99"/>
      <c r="M48" s="99"/>
      <c r="N48" s="92">
        <f t="shared" si="41"/>
        <v>4</v>
      </c>
      <c r="O48" s="93">
        <f t="shared" si="42"/>
        <v>64</v>
      </c>
      <c r="P48" s="134"/>
      <c r="Q48" s="134"/>
      <c r="R48" s="134"/>
      <c r="S48" s="134"/>
      <c r="T48" s="134"/>
      <c r="U48" s="135"/>
      <c r="V48" s="135"/>
      <c r="W48" s="135"/>
      <c r="X48" s="135"/>
      <c r="Y48" s="135"/>
      <c r="Z48" s="135"/>
      <c r="AA48" s="135">
        <v>16</v>
      </c>
      <c r="AB48" s="135">
        <v>16</v>
      </c>
      <c r="AC48" s="135"/>
      <c r="AD48" s="135"/>
      <c r="AE48" s="135">
        <v>16</v>
      </c>
      <c r="AF48" s="135">
        <v>16</v>
      </c>
      <c r="AG48" s="135"/>
      <c r="AH48" s="135"/>
      <c r="AI48" s="135"/>
      <c r="AJ48" s="135"/>
      <c r="AK48" s="135"/>
      <c r="AL48" s="135"/>
      <c r="AM48" s="135"/>
      <c r="AN48" s="137"/>
      <c r="AO48" s="137"/>
      <c r="AP48" s="137"/>
      <c r="AQ48" s="138"/>
      <c r="AR48" s="138"/>
      <c r="AS48" s="138"/>
      <c r="AT48" s="138"/>
      <c r="AU48" s="97"/>
      <c r="AV48" s="97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46"/>
      <c r="BY48" s="37"/>
      <c r="BZ48" s="37"/>
      <c r="CA48" s="37"/>
      <c r="CB48" s="37"/>
      <c r="CC48" s="24"/>
    </row>
    <row r="49" spans="1:81" ht="21" hidden="1" customHeight="1">
      <c r="A49" s="83"/>
      <c r="B49" s="142"/>
      <c r="C49" s="142"/>
      <c r="D49" s="141" t="s">
        <v>102</v>
      </c>
      <c r="E49" s="86">
        <v>3</v>
      </c>
      <c r="F49" s="87">
        <v>28770</v>
      </c>
      <c r="G49" s="98">
        <f t="shared" ca="1" si="52"/>
        <v>39.102777777777774</v>
      </c>
      <c r="H49" s="89" t="str">
        <f t="shared" ca="1" si="40"/>
        <v>0</v>
      </c>
      <c r="I49" s="90">
        <f t="shared" ca="1" si="51"/>
        <v>0</v>
      </c>
      <c r="J49" s="90">
        <f t="shared" si="49"/>
        <v>0</v>
      </c>
      <c r="K49" s="91" t="str">
        <f t="shared" si="50"/>
        <v>0</v>
      </c>
      <c r="L49" s="99"/>
      <c r="M49" s="99"/>
      <c r="N49" s="92">
        <f t="shared" si="41"/>
        <v>2</v>
      </c>
      <c r="O49" s="93">
        <f t="shared" si="42"/>
        <v>24</v>
      </c>
      <c r="P49" s="134"/>
      <c r="Q49" s="134"/>
      <c r="R49" s="134"/>
      <c r="S49" s="134"/>
      <c r="T49" s="134"/>
      <c r="U49" s="135"/>
      <c r="V49" s="135"/>
      <c r="W49" s="136"/>
      <c r="X49" s="135">
        <v>8</v>
      </c>
      <c r="Y49" s="135"/>
      <c r="Z49" s="135"/>
      <c r="AA49" s="135"/>
      <c r="AB49" s="135"/>
      <c r="AC49" s="135"/>
      <c r="AD49" s="135"/>
      <c r="AE49" s="135"/>
      <c r="AF49" s="136">
        <v>16</v>
      </c>
      <c r="AG49" s="136"/>
      <c r="AH49" s="136"/>
      <c r="AI49" s="136"/>
      <c r="AJ49" s="136"/>
      <c r="AK49" s="136"/>
      <c r="AL49" s="136"/>
      <c r="AM49" s="136"/>
      <c r="AN49" s="137"/>
      <c r="AO49" s="137"/>
      <c r="AP49" s="137"/>
      <c r="AQ49" s="138"/>
      <c r="AR49" s="138"/>
      <c r="AS49" s="138"/>
      <c r="AT49" s="138"/>
      <c r="AU49" s="97"/>
      <c r="AV49" s="97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7"/>
      <c r="BY49" s="37"/>
      <c r="BZ49" s="37"/>
      <c r="CA49" s="37"/>
      <c r="CB49" s="37"/>
      <c r="CC49" s="24"/>
    </row>
    <row r="50" spans="1:81" ht="19.5" hidden="1" customHeight="1">
      <c r="A50" s="83"/>
      <c r="B50" s="101"/>
      <c r="C50" s="101"/>
      <c r="D50" s="141" t="s">
        <v>102</v>
      </c>
      <c r="E50" s="86">
        <v>3</v>
      </c>
      <c r="F50" s="87">
        <v>24901</v>
      </c>
      <c r="G50" s="98">
        <f t="shared" ca="1" si="52"/>
        <v>49.694444444444443</v>
      </c>
      <c r="H50" s="89" t="str">
        <f t="shared" ca="1" si="40"/>
        <v>0</v>
      </c>
      <c r="I50" s="90">
        <f t="shared" ca="1" si="51"/>
        <v>0</v>
      </c>
      <c r="J50" s="90">
        <f t="shared" si="49"/>
        <v>0</v>
      </c>
      <c r="K50" s="91" t="str">
        <f t="shared" si="50"/>
        <v>0</v>
      </c>
      <c r="L50" s="99"/>
      <c r="M50" s="99"/>
      <c r="N50" s="92">
        <f t="shared" si="41"/>
        <v>2</v>
      </c>
      <c r="O50" s="93">
        <f t="shared" si="42"/>
        <v>24</v>
      </c>
      <c r="P50" s="134"/>
      <c r="Q50" s="134"/>
      <c r="R50" s="134"/>
      <c r="S50" s="134"/>
      <c r="T50" s="134"/>
      <c r="U50" s="135"/>
      <c r="V50" s="135"/>
      <c r="W50" s="135"/>
      <c r="X50" s="135">
        <v>8</v>
      </c>
      <c r="Y50" s="135"/>
      <c r="Z50" s="135"/>
      <c r="AA50" s="135"/>
      <c r="AB50" s="135"/>
      <c r="AC50" s="135"/>
      <c r="AD50" s="135"/>
      <c r="AE50" s="135"/>
      <c r="AF50" s="135">
        <v>16</v>
      </c>
      <c r="AG50" s="135"/>
      <c r="AH50" s="135"/>
      <c r="AI50" s="135"/>
      <c r="AJ50" s="135"/>
      <c r="AK50" s="135"/>
      <c r="AL50" s="135"/>
      <c r="AM50" s="135"/>
      <c r="AN50" s="137"/>
      <c r="AO50" s="137"/>
      <c r="AP50" s="137"/>
      <c r="AQ50" s="138"/>
      <c r="AR50" s="138"/>
      <c r="AS50" s="138"/>
      <c r="AT50" s="138"/>
      <c r="AU50" s="97"/>
      <c r="AV50" s="97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7"/>
      <c r="BY50" s="37"/>
      <c r="BZ50" s="37"/>
      <c r="CA50" s="37"/>
      <c r="CB50" s="37"/>
      <c r="CC50" s="24"/>
    </row>
    <row r="51" spans="1:81" ht="20.100000000000001" hidden="1" customHeight="1">
      <c r="A51" s="83"/>
      <c r="B51" s="84"/>
      <c r="C51" s="84"/>
      <c r="D51" s="84" t="s">
        <v>34</v>
      </c>
      <c r="E51" s="86">
        <v>3</v>
      </c>
      <c r="F51" s="87">
        <v>25006</v>
      </c>
      <c r="G51" s="98">
        <f t="shared" ca="1" si="52"/>
        <v>49.408333333333331</v>
      </c>
      <c r="H51" s="89" t="str">
        <f t="shared" ca="1" si="40"/>
        <v>0</v>
      </c>
      <c r="I51" s="90">
        <f t="shared" ca="1" si="51"/>
        <v>0</v>
      </c>
      <c r="J51" s="90">
        <f t="shared" si="49"/>
        <v>1</v>
      </c>
      <c r="K51" s="91" t="str">
        <f t="shared" si="50"/>
        <v>1</v>
      </c>
      <c r="L51" s="99"/>
      <c r="M51" s="99"/>
      <c r="N51" s="92">
        <f t="shared" si="41"/>
        <v>3</v>
      </c>
      <c r="O51" s="93">
        <f t="shared" si="42"/>
        <v>40</v>
      </c>
      <c r="P51" s="134"/>
      <c r="Q51" s="134"/>
      <c r="R51" s="134"/>
      <c r="S51" s="134"/>
      <c r="T51" s="134"/>
      <c r="U51" s="135"/>
      <c r="V51" s="135"/>
      <c r="W51" s="135"/>
      <c r="X51" s="135"/>
      <c r="Y51" s="135"/>
      <c r="Z51" s="135"/>
      <c r="AA51" s="135"/>
      <c r="AB51" s="135"/>
      <c r="AC51" s="135"/>
      <c r="AD51" s="135">
        <v>8</v>
      </c>
      <c r="AE51" s="135">
        <v>16</v>
      </c>
      <c r="AF51" s="135">
        <v>16</v>
      </c>
      <c r="AG51" s="135"/>
      <c r="AH51" s="135"/>
      <c r="AI51" s="135"/>
      <c r="AJ51" s="135"/>
      <c r="AK51" s="135"/>
      <c r="AL51" s="135"/>
      <c r="AM51" s="135"/>
      <c r="AN51" s="137"/>
      <c r="AO51" s="137"/>
      <c r="AP51" s="137"/>
      <c r="AQ51" s="138"/>
      <c r="AR51" s="138"/>
      <c r="AS51" s="138"/>
      <c r="AT51" s="138"/>
      <c r="AU51" s="97"/>
      <c r="AV51" s="97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46"/>
      <c r="BY51" s="37"/>
      <c r="BZ51" s="37"/>
      <c r="CA51" s="37"/>
      <c r="CB51" s="37"/>
      <c r="CC51" s="24"/>
    </row>
    <row r="52" spans="1:81" ht="20.100000000000001" hidden="1" customHeight="1">
      <c r="A52" s="83"/>
      <c r="B52" s="84"/>
      <c r="C52" s="84"/>
      <c r="D52" s="84" t="s">
        <v>34</v>
      </c>
      <c r="E52" s="86">
        <v>3</v>
      </c>
      <c r="F52" s="87">
        <v>25308</v>
      </c>
      <c r="G52" s="98">
        <f t="shared" ref="G52" ca="1" si="53">YEARFRAC(TODAY(),F52)</f>
        <v>48.580555555555556</v>
      </c>
      <c r="H52" s="89" t="str">
        <f t="shared" ca="1" si="40"/>
        <v>0</v>
      </c>
      <c r="I52" s="90">
        <f t="shared" ref="I52" ca="1" si="54">ABS(H52)</f>
        <v>0</v>
      </c>
      <c r="J52" s="90">
        <f t="shared" ref="J52" si="55">ABS(K52)</f>
        <v>1</v>
      </c>
      <c r="K52" s="91" t="str">
        <f t="shared" si="50"/>
        <v>1</v>
      </c>
      <c r="L52" s="99"/>
      <c r="M52" s="99"/>
      <c r="N52" s="92">
        <f t="shared" si="41"/>
        <v>6</v>
      </c>
      <c r="O52" s="93">
        <f t="shared" si="42"/>
        <v>88</v>
      </c>
      <c r="P52" s="134"/>
      <c r="Q52" s="134"/>
      <c r="R52" s="134"/>
      <c r="S52" s="134"/>
      <c r="T52" s="134"/>
      <c r="U52" s="135"/>
      <c r="V52" s="135">
        <v>16</v>
      </c>
      <c r="W52" s="135"/>
      <c r="X52" s="135"/>
      <c r="Y52" s="135"/>
      <c r="Z52" s="135"/>
      <c r="AA52" s="135">
        <v>16</v>
      </c>
      <c r="AB52" s="135">
        <v>16</v>
      </c>
      <c r="AC52" s="135"/>
      <c r="AD52" s="135">
        <v>8</v>
      </c>
      <c r="AE52" s="135">
        <v>16</v>
      </c>
      <c r="AF52" s="135">
        <v>16</v>
      </c>
      <c r="AG52" s="135"/>
      <c r="AH52" s="135"/>
      <c r="AI52" s="135"/>
      <c r="AJ52" s="135"/>
      <c r="AK52" s="135"/>
      <c r="AL52" s="135"/>
      <c r="AM52" s="135"/>
      <c r="AN52" s="137"/>
      <c r="AO52" s="137"/>
      <c r="AP52" s="137"/>
      <c r="AQ52" s="138"/>
      <c r="AR52" s="138"/>
      <c r="AS52" s="138"/>
      <c r="AT52" s="138"/>
      <c r="AU52" s="97"/>
      <c r="AV52" s="97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46"/>
      <c r="BY52" s="37"/>
      <c r="BZ52" s="37"/>
      <c r="CA52" s="37"/>
      <c r="CB52" s="37"/>
      <c r="CC52" s="24"/>
    </row>
    <row r="53" spans="1:81" ht="20.100000000000001" hidden="1" customHeight="1">
      <c r="A53" s="83"/>
      <c r="B53" s="84"/>
      <c r="C53" s="84"/>
      <c r="D53" s="84" t="s">
        <v>34</v>
      </c>
      <c r="E53" s="86">
        <v>3</v>
      </c>
      <c r="F53" s="87">
        <v>25338</v>
      </c>
      <c r="G53" s="98">
        <f t="shared" ref="G53:G68" ca="1" si="56">YEARFRAC(TODAY(),F53)</f>
        <v>48.49722222222222</v>
      </c>
      <c r="H53" s="89" t="str">
        <f t="shared" ca="1" si="40"/>
        <v>0</v>
      </c>
      <c r="I53" s="90">
        <f t="shared" ref="I53:I68" ca="1" si="57">ABS(H53)</f>
        <v>0</v>
      </c>
      <c r="J53" s="90">
        <f t="shared" ref="J53:J68" si="58">ABS(K53)</f>
        <v>1</v>
      </c>
      <c r="K53" s="91" t="str">
        <f t="shared" si="50"/>
        <v>1</v>
      </c>
      <c r="L53" s="99"/>
      <c r="M53" s="99"/>
      <c r="N53" s="92">
        <f t="shared" si="41"/>
        <v>6</v>
      </c>
      <c r="O53" s="93">
        <f t="shared" si="42"/>
        <v>88</v>
      </c>
      <c r="P53" s="134"/>
      <c r="Q53" s="134"/>
      <c r="R53" s="134"/>
      <c r="S53" s="134"/>
      <c r="T53" s="134"/>
      <c r="U53" s="135"/>
      <c r="V53" s="135">
        <v>16</v>
      </c>
      <c r="W53" s="135"/>
      <c r="X53" s="135"/>
      <c r="Y53" s="135"/>
      <c r="Z53" s="135"/>
      <c r="AA53" s="135">
        <v>16</v>
      </c>
      <c r="AB53" s="135">
        <v>16</v>
      </c>
      <c r="AC53" s="135"/>
      <c r="AD53" s="135">
        <v>8</v>
      </c>
      <c r="AE53" s="135">
        <v>16</v>
      </c>
      <c r="AF53" s="135">
        <v>16</v>
      </c>
      <c r="AG53" s="135"/>
      <c r="AH53" s="135"/>
      <c r="AI53" s="135"/>
      <c r="AJ53" s="135"/>
      <c r="AK53" s="135"/>
      <c r="AL53" s="135"/>
      <c r="AM53" s="135"/>
      <c r="AN53" s="137"/>
      <c r="AO53" s="137"/>
      <c r="AP53" s="137"/>
      <c r="AQ53" s="138"/>
      <c r="AR53" s="138"/>
      <c r="AS53" s="138"/>
      <c r="AT53" s="138"/>
      <c r="AU53" s="97"/>
      <c r="AV53" s="97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46"/>
      <c r="BY53" s="37"/>
      <c r="BZ53" s="37"/>
      <c r="CA53" s="37"/>
      <c r="CB53" s="37"/>
      <c r="CC53" s="24"/>
    </row>
    <row r="54" spans="1:81" ht="20.100000000000001" hidden="1" customHeight="1">
      <c r="A54" s="83"/>
      <c r="B54" s="84"/>
      <c r="C54" s="84"/>
      <c r="D54" s="84" t="s">
        <v>34</v>
      </c>
      <c r="E54" s="86">
        <v>3</v>
      </c>
      <c r="F54" s="87">
        <v>25815</v>
      </c>
      <c r="G54" s="98">
        <f t="shared" ca="1" si="56"/>
        <v>47.194444444444443</v>
      </c>
      <c r="H54" s="89" t="str">
        <f t="shared" ca="1" si="40"/>
        <v>0</v>
      </c>
      <c r="I54" s="90">
        <f t="shared" ca="1" si="57"/>
        <v>0</v>
      </c>
      <c r="J54" s="90">
        <f t="shared" si="58"/>
        <v>1</v>
      </c>
      <c r="K54" s="91" t="str">
        <f t="shared" si="50"/>
        <v>1</v>
      </c>
      <c r="L54" s="99"/>
      <c r="M54" s="99"/>
      <c r="N54" s="92">
        <f t="shared" si="41"/>
        <v>3</v>
      </c>
      <c r="O54" s="93">
        <f t="shared" si="42"/>
        <v>40</v>
      </c>
      <c r="P54" s="134"/>
      <c r="Q54" s="134"/>
      <c r="R54" s="134"/>
      <c r="S54" s="134"/>
      <c r="T54" s="134"/>
      <c r="U54" s="135"/>
      <c r="V54" s="135"/>
      <c r="W54" s="135"/>
      <c r="X54" s="135"/>
      <c r="Y54" s="135"/>
      <c r="Z54" s="135"/>
      <c r="AA54" s="135"/>
      <c r="AB54" s="135"/>
      <c r="AC54" s="135"/>
      <c r="AD54" s="135">
        <v>8</v>
      </c>
      <c r="AE54" s="135">
        <v>16</v>
      </c>
      <c r="AF54" s="135">
        <v>16</v>
      </c>
      <c r="AG54" s="135"/>
      <c r="AH54" s="135"/>
      <c r="AI54" s="135"/>
      <c r="AJ54" s="135"/>
      <c r="AK54" s="135"/>
      <c r="AL54" s="135"/>
      <c r="AM54" s="135"/>
      <c r="AN54" s="137"/>
      <c r="AO54" s="137"/>
      <c r="AP54" s="137"/>
      <c r="AQ54" s="138"/>
      <c r="AR54" s="138"/>
      <c r="AS54" s="138"/>
      <c r="AT54" s="138"/>
      <c r="AU54" s="97"/>
      <c r="AV54" s="97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46"/>
      <c r="BY54" s="37"/>
      <c r="BZ54" s="37"/>
      <c r="CA54" s="37"/>
      <c r="CB54" s="37"/>
      <c r="CC54" s="24"/>
    </row>
    <row r="55" spans="1:81" ht="20.100000000000001" hidden="1" customHeight="1">
      <c r="A55" s="83"/>
      <c r="B55" s="84"/>
      <c r="C55" s="84"/>
      <c r="D55" s="87" t="s">
        <v>34</v>
      </c>
      <c r="E55" s="86">
        <v>3</v>
      </c>
      <c r="F55" s="87">
        <v>25891</v>
      </c>
      <c r="G55" s="98">
        <f t="shared" ca="1" si="56"/>
        <v>46.986111111111114</v>
      </c>
      <c r="H55" s="89" t="str">
        <f t="shared" ca="1" si="40"/>
        <v>0</v>
      </c>
      <c r="I55" s="90">
        <f t="shared" ca="1" si="57"/>
        <v>0</v>
      </c>
      <c r="J55" s="90">
        <f t="shared" si="58"/>
        <v>1</v>
      </c>
      <c r="K55" s="91" t="str">
        <f t="shared" si="50"/>
        <v>1</v>
      </c>
      <c r="L55" s="99"/>
      <c r="M55" s="99"/>
      <c r="N55" s="92">
        <f t="shared" si="41"/>
        <v>3</v>
      </c>
      <c r="O55" s="93">
        <f t="shared" si="42"/>
        <v>40</v>
      </c>
      <c r="P55" s="134"/>
      <c r="Q55" s="134"/>
      <c r="R55" s="134"/>
      <c r="S55" s="134"/>
      <c r="T55" s="134"/>
      <c r="U55" s="135"/>
      <c r="V55" s="135"/>
      <c r="W55" s="135"/>
      <c r="X55" s="135"/>
      <c r="Y55" s="135"/>
      <c r="Z55" s="135"/>
      <c r="AA55" s="135"/>
      <c r="AB55" s="135"/>
      <c r="AC55" s="135"/>
      <c r="AD55" s="135">
        <v>8</v>
      </c>
      <c r="AE55" s="135">
        <v>16</v>
      </c>
      <c r="AF55" s="135">
        <v>16</v>
      </c>
      <c r="AG55" s="135"/>
      <c r="AH55" s="135"/>
      <c r="AI55" s="135"/>
      <c r="AJ55" s="135"/>
      <c r="AK55" s="135"/>
      <c r="AL55" s="135"/>
      <c r="AM55" s="135"/>
      <c r="AN55" s="137"/>
      <c r="AO55" s="137"/>
      <c r="AP55" s="137"/>
      <c r="AQ55" s="138"/>
      <c r="AR55" s="138"/>
      <c r="AS55" s="138"/>
      <c r="AT55" s="138"/>
      <c r="AU55" s="97"/>
      <c r="AV55" s="97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46"/>
      <c r="BY55" s="37"/>
      <c r="BZ55" s="37"/>
      <c r="CA55" s="37"/>
      <c r="CB55" s="37"/>
      <c r="CC55" s="24"/>
    </row>
    <row r="56" spans="1:81" ht="20.100000000000001" hidden="1" customHeight="1">
      <c r="A56" s="83"/>
      <c r="B56" s="84"/>
      <c r="C56" s="84"/>
      <c r="D56" s="84" t="s">
        <v>34</v>
      </c>
      <c r="E56" s="86">
        <v>3</v>
      </c>
      <c r="F56" s="87">
        <v>26719</v>
      </c>
      <c r="G56" s="98">
        <f t="shared" ca="1" si="56"/>
        <v>44.722222222222221</v>
      </c>
      <c r="H56" s="89" t="str">
        <f t="shared" ca="1" si="40"/>
        <v>0</v>
      </c>
      <c r="I56" s="90">
        <f t="shared" ca="1" si="57"/>
        <v>0</v>
      </c>
      <c r="J56" s="90">
        <f t="shared" si="58"/>
        <v>1</v>
      </c>
      <c r="K56" s="91" t="str">
        <f t="shared" si="50"/>
        <v>1</v>
      </c>
      <c r="L56" s="99"/>
      <c r="M56" s="99"/>
      <c r="N56" s="92">
        <f t="shared" si="41"/>
        <v>3</v>
      </c>
      <c r="O56" s="93">
        <f t="shared" si="42"/>
        <v>40</v>
      </c>
      <c r="P56" s="134"/>
      <c r="Q56" s="134"/>
      <c r="R56" s="134"/>
      <c r="S56" s="134"/>
      <c r="T56" s="134"/>
      <c r="U56" s="135"/>
      <c r="V56" s="135"/>
      <c r="W56" s="135"/>
      <c r="X56" s="135"/>
      <c r="Y56" s="135"/>
      <c r="Z56" s="135"/>
      <c r="AA56" s="135"/>
      <c r="AB56" s="135"/>
      <c r="AC56" s="135"/>
      <c r="AD56" s="135">
        <v>8</v>
      </c>
      <c r="AE56" s="135">
        <v>16</v>
      </c>
      <c r="AF56" s="135">
        <v>16</v>
      </c>
      <c r="AG56" s="135"/>
      <c r="AH56" s="135"/>
      <c r="AI56" s="135"/>
      <c r="AJ56" s="135"/>
      <c r="AK56" s="135"/>
      <c r="AL56" s="135"/>
      <c r="AM56" s="135"/>
      <c r="AN56" s="137"/>
      <c r="AO56" s="137"/>
      <c r="AP56" s="137"/>
      <c r="AQ56" s="138"/>
      <c r="AR56" s="138"/>
      <c r="AS56" s="138"/>
      <c r="AT56" s="138"/>
      <c r="AU56" s="97"/>
      <c r="AV56" s="97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46"/>
      <c r="BY56" s="37"/>
      <c r="BZ56" s="37"/>
      <c r="CA56" s="37"/>
      <c r="CB56" s="37"/>
      <c r="CC56" s="24"/>
    </row>
    <row r="57" spans="1:81" ht="20.100000000000001" hidden="1" customHeight="1">
      <c r="A57" s="83"/>
      <c r="B57" s="84"/>
      <c r="C57" s="84"/>
      <c r="D57" s="84" t="s">
        <v>34</v>
      </c>
      <c r="E57" s="86">
        <v>3</v>
      </c>
      <c r="F57" s="87">
        <v>26738</v>
      </c>
      <c r="G57" s="98">
        <f t="shared" ca="1" si="56"/>
        <v>44.663888888888891</v>
      </c>
      <c r="H57" s="89" t="str">
        <f t="shared" ca="1" si="40"/>
        <v>0</v>
      </c>
      <c r="I57" s="90">
        <f t="shared" ca="1" si="57"/>
        <v>0</v>
      </c>
      <c r="J57" s="90">
        <f t="shared" si="58"/>
        <v>1</v>
      </c>
      <c r="K57" s="91" t="str">
        <f t="shared" si="50"/>
        <v>1</v>
      </c>
      <c r="L57" s="99"/>
      <c r="M57" s="99"/>
      <c r="N57" s="92">
        <f t="shared" si="41"/>
        <v>6</v>
      </c>
      <c r="O57" s="93">
        <f t="shared" si="42"/>
        <v>88</v>
      </c>
      <c r="P57" s="134"/>
      <c r="Q57" s="134"/>
      <c r="R57" s="134"/>
      <c r="S57" s="134"/>
      <c r="T57" s="134"/>
      <c r="U57" s="135"/>
      <c r="V57" s="135">
        <v>16</v>
      </c>
      <c r="W57" s="135"/>
      <c r="X57" s="135"/>
      <c r="Y57" s="135"/>
      <c r="Z57" s="135"/>
      <c r="AA57" s="135">
        <v>16</v>
      </c>
      <c r="AB57" s="135">
        <v>16</v>
      </c>
      <c r="AC57" s="135"/>
      <c r="AD57" s="135">
        <v>8</v>
      </c>
      <c r="AE57" s="135">
        <v>16</v>
      </c>
      <c r="AF57" s="135">
        <v>16</v>
      </c>
      <c r="AG57" s="135"/>
      <c r="AH57" s="135"/>
      <c r="AI57" s="135"/>
      <c r="AJ57" s="135"/>
      <c r="AK57" s="135"/>
      <c r="AL57" s="135"/>
      <c r="AM57" s="135"/>
      <c r="AN57" s="137"/>
      <c r="AO57" s="137"/>
      <c r="AP57" s="137"/>
      <c r="AQ57" s="138"/>
      <c r="AR57" s="138"/>
      <c r="AS57" s="138"/>
      <c r="AT57" s="138"/>
      <c r="AU57" s="97"/>
      <c r="AV57" s="97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46"/>
      <c r="BY57" s="37"/>
      <c r="BZ57" s="37"/>
      <c r="CA57" s="37"/>
      <c r="CB57" s="37"/>
      <c r="CC57" s="24"/>
    </row>
    <row r="58" spans="1:81" ht="20.100000000000001" hidden="1" customHeight="1">
      <c r="A58" s="83"/>
      <c r="B58" s="84"/>
      <c r="C58" s="84"/>
      <c r="D58" s="84" t="s">
        <v>34</v>
      </c>
      <c r="E58" s="86">
        <v>3</v>
      </c>
      <c r="F58" s="87">
        <v>27105</v>
      </c>
      <c r="G58" s="98">
        <f t="shared" ca="1" si="56"/>
        <v>43.658333333333331</v>
      </c>
      <c r="H58" s="89" t="str">
        <f t="shared" ca="1" si="40"/>
        <v>0</v>
      </c>
      <c r="I58" s="90">
        <f t="shared" ca="1" si="57"/>
        <v>0</v>
      </c>
      <c r="J58" s="90">
        <f t="shared" si="58"/>
        <v>0</v>
      </c>
      <c r="K58" s="91" t="str">
        <f t="shared" si="50"/>
        <v>0</v>
      </c>
      <c r="L58" s="99"/>
      <c r="M58" s="99"/>
      <c r="N58" s="92">
        <f t="shared" si="41"/>
        <v>2</v>
      </c>
      <c r="O58" s="93">
        <f t="shared" si="42"/>
        <v>24</v>
      </c>
      <c r="P58" s="134"/>
      <c r="Q58" s="134"/>
      <c r="R58" s="134"/>
      <c r="S58" s="134"/>
      <c r="T58" s="134"/>
      <c r="U58" s="135"/>
      <c r="V58" s="135"/>
      <c r="W58" s="135"/>
      <c r="X58" s="135"/>
      <c r="Y58" s="135"/>
      <c r="Z58" s="135"/>
      <c r="AA58" s="135"/>
      <c r="AB58" s="135"/>
      <c r="AC58" s="135"/>
      <c r="AD58" s="135">
        <v>8</v>
      </c>
      <c r="AE58" s="135">
        <v>16</v>
      </c>
      <c r="AF58" s="135"/>
      <c r="AG58" s="135"/>
      <c r="AH58" s="135"/>
      <c r="AI58" s="135"/>
      <c r="AJ58" s="135"/>
      <c r="AK58" s="135"/>
      <c r="AL58" s="135"/>
      <c r="AM58" s="135"/>
      <c r="AN58" s="137"/>
      <c r="AO58" s="137"/>
      <c r="AP58" s="137"/>
      <c r="AQ58" s="138"/>
      <c r="AR58" s="138"/>
      <c r="AS58" s="138"/>
      <c r="AT58" s="138"/>
      <c r="AU58" s="97"/>
      <c r="AV58" s="97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46"/>
      <c r="BY58" s="37"/>
      <c r="BZ58" s="37"/>
      <c r="CA58" s="37"/>
      <c r="CB58" s="37"/>
      <c r="CC58" s="24"/>
    </row>
    <row r="59" spans="1:81" ht="20.100000000000001" hidden="1" customHeight="1">
      <c r="A59" s="83"/>
      <c r="B59" s="84"/>
      <c r="C59" s="84"/>
      <c r="D59" s="84" t="s">
        <v>34</v>
      </c>
      <c r="E59" s="86">
        <v>3</v>
      </c>
      <c r="F59" s="87">
        <v>27339</v>
      </c>
      <c r="G59" s="98">
        <f t="shared" ca="1" si="56"/>
        <v>43.022222222222226</v>
      </c>
      <c r="H59" s="89" t="str">
        <f t="shared" ca="1" si="40"/>
        <v>0</v>
      </c>
      <c r="I59" s="90">
        <f t="shared" ca="1" si="57"/>
        <v>0</v>
      </c>
      <c r="J59" s="90">
        <f t="shared" si="58"/>
        <v>1</v>
      </c>
      <c r="K59" s="91" t="str">
        <f t="shared" si="50"/>
        <v>1</v>
      </c>
      <c r="L59" s="99"/>
      <c r="M59" s="99"/>
      <c r="N59" s="92">
        <f t="shared" si="41"/>
        <v>6</v>
      </c>
      <c r="O59" s="93">
        <f t="shared" si="42"/>
        <v>88</v>
      </c>
      <c r="P59" s="134"/>
      <c r="Q59" s="134"/>
      <c r="R59" s="134"/>
      <c r="S59" s="134"/>
      <c r="T59" s="134"/>
      <c r="U59" s="135"/>
      <c r="V59" s="135">
        <v>16</v>
      </c>
      <c r="W59" s="135"/>
      <c r="X59" s="135"/>
      <c r="Y59" s="135"/>
      <c r="Z59" s="135"/>
      <c r="AA59" s="135">
        <v>16</v>
      </c>
      <c r="AB59" s="135">
        <v>16</v>
      </c>
      <c r="AC59" s="135"/>
      <c r="AD59" s="135">
        <v>8</v>
      </c>
      <c r="AE59" s="135">
        <v>16</v>
      </c>
      <c r="AF59" s="135">
        <v>16</v>
      </c>
      <c r="AG59" s="135"/>
      <c r="AH59" s="135"/>
      <c r="AI59" s="135"/>
      <c r="AJ59" s="135"/>
      <c r="AK59" s="135"/>
      <c r="AL59" s="135"/>
      <c r="AM59" s="135"/>
      <c r="AN59" s="137"/>
      <c r="AO59" s="137"/>
      <c r="AP59" s="137"/>
      <c r="AQ59" s="138"/>
      <c r="AR59" s="138"/>
      <c r="AS59" s="138"/>
      <c r="AT59" s="138"/>
      <c r="AU59" s="97"/>
      <c r="AV59" s="97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46"/>
      <c r="BY59" s="37"/>
      <c r="BZ59" s="37"/>
      <c r="CA59" s="37"/>
      <c r="CB59" s="37"/>
      <c r="CC59" s="24"/>
    </row>
    <row r="60" spans="1:81" ht="20.100000000000001" hidden="1" customHeight="1">
      <c r="A60" s="83"/>
      <c r="B60" s="84"/>
      <c r="C60" s="84"/>
      <c r="D60" s="84" t="s">
        <v>34</v>
      </c>
      <c r="E60" s="86">
        <v>3</v>
      </c>
      <c r="F60" s="87">
        <v>27342</v>
      </c>
      <c r="G60" s="98">
        <f t="shared" ca="1" si="56"/>
        <v>43.013888888888886</v>
      </c>
      <c r="H60" s="89" t="str">
        <f t="shared" ca="1" si="40"/>
        <v>0</v>
      </c>
      <c r="I60" s="90">
        <f t="shared" ca="1" si="57"/>
        <v>0</v>
      </c>
      <c r="J60" s="90">
        <f t="shared" si="58"/>
        <v>1</v>
      </c>
      <c r="K60" s="91" t="str">
        <f t="shared" si="50"/>
        <v>1</v>
      </c>
      <c r="L60" s="99"/>
      <c r="M60" s="99"/>
      <c r="N60" s="92">
        <f t="shared" si="41"/>
        <v>3</v>
      </c>
      <c r="O60" s="93">
        <f t="shared" si="42"/>
        <v>40</v>
      </c>
      <c r="P60" s="134"/>
      <c r="Q60" s="134"/>
      <c r="R60" s="134"/>
      <c r="S60" s="134"/>
      <c r="T60" s="134"/>
      <c r="U60" s="135"/>
      <c r="V60" s="135"/>
      <c r="W60" s="135"/>
      <c r="X60" s="135"/>
      <c r="Y60" s="135"/>
      <c r="Z60" s="135"/>
      <c r="AA60" s="135"/>
      <c r="AB60" s="135"/>
      <c r="AC60" s="135"/>
      <c r="AD60" s="135">
        <v>8</v>
      </c>
      <c r="AE60" s="135">
        <v>16</v>
      </c>
      <c r="AF60" s="135">
        <v>16</v>
      </c>
      <c r="AG60" s="135"/>
      <c r="AH60" s="135"/>
      <c r="AI60" s="135"/>
      <c r="AJ60" s="135"/>
      <c r="AK60" s="135"/>
      <c r="AL60" s="135"/>
      <c r="AM60" s="135"/>
      <c r="AN60" s="137"/>
      <c r="AO60" s="137"/>
      <c r="AP60" s="137"/>
      <c r="AQ60" s="138"/>
      <c r="AR60" s="138"/>
      <c r="AS60" s="138"/>
      <c r="AT60" s="138"/>
      <c r="AU60" s="97"/>
      <c r="AV60" s="97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46"/>
      <c r="BY60" s="37"/>
      <c r="BZ60" s="37"/>
      <c r="CA60" s="37"/>
      <c r="CB60" s="37"/>
      <c r="CC60" s="24"/>
    </row>
    <row r="61" spans="1:81" ht="20.100000000000001" hidden="1" customHeight="1">
      <c r="A61" s="83"/>
      <c r="B61" s="84"/>
      <c r="C61" s="84"/>
      <c r="D61" s="84" t="s">
        <v>34</v>
      </c>
      <c r="E61" s="86">
        <v>3</v>
      </c>
      <c r="F61" s="87">
        <v>28022</v>
      </c>
      <c r="G61" s="98">
        <f t="shared" ca="1" si="56"/>
        <v>41.152777777777779</v>
      </c>
      <c r="H61" s="89" t="str">
        <f t="shared" ca="1" si="40"/>
        <v>0</v>
      </c>
      <c r="I61" s="90">
        <f t="shared" ca="1" si="57"/>
        <v>0</v>
      </c>
      <c r="J61" s="90">
        <f t="shared" si="58"/>
        <v>1</v>
      </c>
      <c r="K61" s="91" t="str">
        <f t="shared" si="50"/>
        <v>1</v>
      </c>
      <c r="L61" s="99"/>
      <c r="M61" s="99"/>
      <c r="N61" s="92">
        <f t="shared" si="41"/>
        <v>3</v>
      </c>
      <c r="O61" s="93">
        <f t="shared" si="42"/>
        <v>40</v>
      </c>
      <c r="P61" s="134"/>
      <c r="Q61" s="134"/>
      <c r="R61" s="134"/>
      <c r="S61" s="134"/>
      <c r="T61" s="134"/>
      <c r="U61" s="135"/>
      <c r="V61" s="135"/>
      <c r="W61" s="135"/>
      <c r="X61" s="135"/>
      <c r="Y61" s="135"/>
      <c r="Z61" s="135"/>
      <c r="AA61" s="135"/>
      <c r="AB61" s="135"/>
      <c r="AC61" s="135"/>
      <c r="AD61" s="135">
        <v>8</v>
      </c>
      <c r="AE61" s="135">
        <v>16</v>
      </c>
      <c r="AF61" s="135">
        <v>16</v>
      </c>
      <c r="AG61" s="135"/>
      <c r="AH61" s="135"/>
      <c r="AI61" s="135"/>
      <c r="AJ61" s="135"/>
      <c r="AK61" s="135"/>
      <c r="AL61" s="135"/>
      <c r="AM61" s="135"/>
      <c r="AN61" s="137"/>
      <c r="AO61" s="137"/>
      <c r="AP61" s="137"/>
      <c r="AQ61" s="138"/>
      <c r="AR61" s="138"/>
      <c r="AS61" s="138"/>
      <c r="AT61" s="138"/>
      <c r="AU61" s="97"/>
      <c r="AV61" s="97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46"/>
      <c r="BY61" s="37"/>
      <c r="BZ61" s="37"/>
      <c r="CA61" s="37"/>
      <c r="CB61" s="37"/>
      <c r="CC61" s="24"/>
    </row>
    <row r="62" spans="1:81" ht="20.100000000000001" hidden="1" customHeight="1">
      <c r="A62" s="83"/>
      <c r="B62" s="84"/>
      <c r="C62" s="84"/>
      <c r="D62" s="84" t="s">
        <v>34</v>
      </c>
      <c r="E62" s="86">
        <v>3</v>
      </c>
      <c r="F62" s="87">
        <v>28077</v>
      </c>
      <c r="G62" s="98">
        <f t="shared" ca="1" si="56"/>
        <v>41.00277777777778</v>
      </c>
      <c r="H62" s="89" t="str">
        <f t="shared" ca="1" si="40"/>
        <v>0</v>
      </c>
      <c r="I62" s="90">
        <f t="shared" ca="1" si="57"/>
        <v>0</v>
      </c>
      <c r="J62" s="90">
        <f t="shared" si="58"/>
        <v>1</v>
      </c>
      <c r="K62" s="91" t="str">
        <f t="shared" si="50"/>
        <v>1</v>
      </c>
      <c r="L62" s="99"/>
      <c r="M62" s="99"/>
      <c r="N62" s="92">
        <f t="shared" si="41"/>
        <v>6</v>
      </c>
      <c r="O62" s="93">
        <f t="shared" si="42"/>
        <v>88</v>
      </c>
      <c r="P62" s="134"/>
      <c r="Q62" s="134"/>
      <c r="R62" s="134"/>
      <c r="S62" s="134"/>
      <c r="T62" s="134"/>
      <c r="U62" s="135"/>
      <c r="V62" s="135">
        <v>16</v>
      </c>
      <c r="W62" s="135"/>
      <c r="X62" s="135"/>
      <c r="Y62" s="135"/>
      <c r="Z62" s="135"/>
      <c r="AA62" s="135">
        <v>16</v>
      </c>
      <c r="AB62" s="135">
        <v>16</v>
      </c>
      <c r="AC62" s="135"/>
      <c r="AD62" s="135">
        <v>8</v>
      </c>
      <c r="AE62" s="135">
        <v>16</v>
      </c>
      <c r="AF62" s="135">
        <v>16</v>
      </c>
      <c r="AG62" s="135"/>
      <c r="AH62" s="135"/>
      <c r="AI62" s="135"/>
      <c r="AJ62" s="135"/>
      <c r="AK62" s="135"/>
      <c r="AL62" s="135"/>
      <c r="AM62" s="135"/>
      <c r="AN62" s="137"/>
      <c r="AO62" s="137"/>
      <c r="AP62" s="137"/>
      <c r="AQ62" s="138"/>
      <c r="AR62" s="138"/>
      <c r="AS62" s="138"/>
      <c r="AT62" s="138"/>
      <c r="AU62" s="97"/>
      <c r="AV62" s="97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46"/>
      <c r="BY62" s="37"/>
      <c r="BZ62" s="37"/>
      <c r="CA62" s="37"/>
      <c r="CB62" s="37"/>
      <c r="CC62" s="24"/>
    </row>
    <row r="63" spans="1:81" ht="20.100000000000001" hidden="1" customHeight="1">
      <c r="A63" s="83"/>
      <c r="B63" s="84"/>
      <c r="C63" s="84"/>
      <c r="D63" s="84" t="s">
        <v>37</v>
      </c>
      <c r="E63" s="86">
        <v>3</v>
      </c>
      <c r="F63" s="87">
        <v>28308</v>
      </c>
      <c r="G63" s="98">
        <f t="shared" ca="1" si="56"/>
        <v>40.366666666666667</v>
      </c>
      <c r="H63" s="89" t="str">
        <f t="shared" ca="1" si="40"/>
        <v>0</v>
      </c>
      <c r="I63" s="90">
        <f t="shared" ca="1" si="57"/>
        <v>0</v>
      </c>
      <c r="J63" s="90">
        <f t="shared" si="58"/>
        <v>1</v>
      </c>
      <c r="K63" s="91" t="str">
        <f t="shared" si="50"/>
        <v>1</v>
      </c>
      <c r="L63" s="99"/>
      <c r="M63" s="99"/>
      <c r="N63" s="92">
        <f t="shared" si="41"/>
        <v>3</v>
      </c>
      <c r="O63" s="93">
        <f t="shared" si="42"/>
        <v>48</v>
      </c>
      <c r="P63" s="134"/>
      <c r="Q63" s="134"/>
      <c r="R63" s="134"/>
      <c r="S63" s="134"/>
      <c r="T63" s="134"/>
      <c r="U63" s="135"/>
      <c r="V63" s="135"/>
      <c r="W63" s="135">
        <v>16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>
        <v>16</v>
      </c>
      <c r="AH63" s="135">
        <v>16</v>
      </c>
      <c r="AI63" s="135"/>
      <c r="AJ63" s="135"/>
      <c r="AK63" s="135"/>
      <c r="AL63" s="135"/>
      <c r="AM63" s="135"/>
      <c r="AN63" s="137"/>
      <c r="AO63" s="137"/>
      <c r="AP63" s="137"/>
      <c r="AQ63" s="138"/>
      <c r="AR63" s="138"/>
      <c r="AS63" s="138"/>
      <c r="AT63" s="138"/>
      <c r="AU63" s="97"/>
      <c r="AV63" s="97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46"/>
      <c r="BY63" s="37"/>
      <c r="BZ63" s="37"/>
      <c r="CA63" s="37"/>
      <c r="CB63" s="37"/>
      <c r="CC63" s="24"/>
    </row>
    <row r="64" spans="1:81" ht="20.100000000000001" hidden="1" customHeight="1">
      <c r="A64" s="83"/>
      <c r="B64" s="84"/>
      <c r="C64" s="84"/>
      <c r="D64" s="84" t="s">
        <v>34</v>
      </c>
      <c r="E64" s="86">
        <v>3</v>
      </c>
      <c r="F64" s="87">
        <v>28332</v>
      </c>
      <c r="G64" s="98">
        <f t="shared" ca="1" si="56"/>
        <v>40.299999999999997</v>
      </c>
      <c r="H64" s="89" t="str">
        <f t="shared" ca="1" si="40"/>
        <v>0</v>
      </c>
      <c r="I64" s="90">
        <f t="shared" ca="1" si="57"/>
        <v>0</v>
      </c>
      <c r="J64" s="90">
        <f t="shared" si="58"/>
        <v>1</v>
      </c>
      <c r="K64" s="91" t="str">
        <f t="shared" si="50"/>
        <v>1</v>
      </c>
      <c r="L64" s="99"/>
      <c r="M64" s="99"/>
      <c r="N64" s="92">
        <f t="shared" si="41"/>
        <v>3</v>
      </c>
      <c r="O64" s="93">
        <f t="shared" si="42"/>
        <v>40</v>
      </c>
      <c r="P64" s="134"/>
      <c r="Q64" s="134"/>
      <c r="R64" s="134"/>
      <c r="S64" s="134"/>
      <c r="T64" s="134"/>
      <c r="U64" s="135"/>
      <c r="V64" s="135"/>
      <c r="W64" s="135"/>
      <c r="X64" s="135"/>
      <c r="Y64" s="135"/>
      <c r="Z64" s="135"/>
      <c r="AA64" s="135"/>
      <c r="AB64" s="135"/>
      <c r="AC64" s="135"/>
      <c r="AD64" s="135">
        <v>8</v>
      </c>
      <c r="AE64" s="135">
        <v>16</v>
      </c>
      <c r="AF64" s="135">
        <v>16</v>
      </c>
      <c r="AG64" s="135"/>
      <c r="AH64" s="135"/>
      <c r="AI64" s="135"/>
      <c r="AJ64" s="135"/>
      <c r="AK64" s="135"/>
      <c r="AL64" s="135"/>
      <c r="AM64" s="135"/>
      <c r="AN64" s="137"/>
      <c r="AO64" s="137"/>
      <c r="AP64" s="137"/>
      <c r="AQ64" s="138"/>
      <c r="AR64" s="138"/>
      <c r="AS64" s="138"/>
      <c r="AT64" s="138"/>
      <c r="AU64" s="97"/>
      <c r="AV64" s="97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46"/>
      <c r="BY64" s="37"/>
      <c r="BZ64" s="37"/>
      <c r="CA64" s="37"/>
      <c r="CB64" s="37"/>
      <c r="CC64" s="24"/>
    </row>
    <row r="65" spans="1:81" ht="20.100000000000001" hidden="1" customHeight="1">
      <c r="A65" s="83"/>
      <c r="B65" s="84"/>
      <c r="C65" s="84"/>
      <c r="D65" s="84" t="s">
        <v>34</v>
      </c>
      <c r="E65" s="86">
        <v>3</v>
      </c>
      <c r="F65" s="87">
        <v>28497</v>
      </c>
      <c r="G65" s="98">
        <f t="shared" ca="1" si="56"/>
        <v>39.852777777777774</v>
      </c>
      <c r="H65" s="89" t="str">
        <f t="shared" ca="1" si="40"/>
        <v>0</v>
      </c>
      <c r="I65" s="90">
        <f t="shared" ca="1" si="57"/>
        <v>0</v>
      </c>
      <c r="J65" s="90">
        <f t="shared" si="58"/>
        <v>1</v>
      </c>
      <c r="K65" s="91" t="str">
        <f t="shared" si="50"/>
        <v>1</v>
      </c>
      <c r="L65" s="99"/>
      <c r="M65" s="99"/>
      <c r="N65" s="92">
        <f t="shared" si="41"/>
        <v>6</v>
      </c>
      <c r="O65" s="93">
        <f t="shared" si="42"/>
        <v>88</v>
      </c>
      <c r="P65" s="134"/>
      <c r="Q65" s="134"/>
      <c r="R65" s="134"/>
      <c r="S65" s="134"/>
      <c r="T65" s="134"/>
      <c r="U65" s="135"/>
      <c r="V65" s="135">
        <v>16</v>
      </c>
      <c r="W65" s="135"/>
      <c r="X65" s="135"/>
      <c r="Y65" s="135"/>
      <c r="Z65" s="135"/>
      <c r="AA65" s="135">
        <v>16</v>
      </c>
      <c r="AB65" s="135">
        <v>16</v>
      </c>
      <c r="AC65" s="135"/>
      <c r="AD65" s="135">
        <v>8</v>
      </c>
      <c r="AE65" s="135">
        <v>16</v>
      </c>
      <c r="AF65" s="135">
        <v>16</v>
      </c>
      <c r="AG65" s="135"/>
      <c r="AH65" s="135"/>
      <c r="AI65" s="135"/>
      <c r="AJ65" s="135"/>
      <c r="AK65" s="135"/>
      <c r="AL65" s="135"/>
      <c r="AM65" s="135"/>
      <c r="AN65" s="137"/>
      <c r="AO65" s="137"/>
      <c r="AP65" s="137"/>
      <c r="AQ65" s="138"/>
      <c r="AR65" s="138"/>
      <c r="AS65" s="138"/>
      <c r="AT65" s="138"/>
      <c r="AU65" s="97"/>
      <c r="AV65" s="97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46"/>
      <c r="BY65" s="37"/>
      <c r="BZ65" s="37"/>
      <c r="CA65" s="37"/>
      <c r="CB65" s="37"/>
      <c r="CC65" s="24"/>
    </row>
    <row r="66" spans="1:81" ht="20.100000000000001" hidden="1" customHeight="1">
      <c r="A66" s="83"/>
      <c r="B66" s="84"/>
      <c r="C66" s="84"/>
      <c r="D66" s="84" t="s">
        <v>34</v>
      </c>
      <c r="E66" s="86">
        <v>3</v>
      </c>
      <c r="F66" s="87">
        <v>28767</v>
      </c>
      <c r="G66" s="98">
        <f t="shared" ca="1" si="56"/>
        <v>39.111111111111114</v>
      </c>
      <c r="H66" s="89" t="str">
        <f t="shared" ca="1" si="40"/>
        <v>0</v>
      </c>
      <c r="I66" s="90">
        <f t="shared" ca="1" si="57"/>
        <v>0</v>
      </c>
      <c r="J66" s="90">
        <f t="shared" si="58"/>
        <v>1</v>
      </c>
      <c r="K66" s="91" t="str">
        <f t="shared" si="50"/>
        <v>1</v>
      </c>
      <c r="L66" s="99"/>
      <c r="M66" s="99"/>
      <c r="N66" s="92">
        <f t="shared" si="41"/>
        <v>6</v>
      </c>
      <c r="O66" s="93">
        <f t="shared" si="42"/>
        <v>88</v>
      </c>
      <c r="P66" s="134"/>
      <c r="Q66" s="134"/>
      <c r="R66" s="134"/>
      <c r="S66" s="134"/>
      <c r="T66" s="134"/>
      <c r="U66" s="135"/>
      <c r="V66" s="135">
        <v>16</v>
      </c>
      <c r="W66" s="135"/>
      <c r="X66" s="135"/>
      <c r="Y66" s="135"/>
      <c r="Z66" s="135"/>
      <c r="AA66" s="135">
        <v>16</v>
      </c>
      <c r="AB66" s="135">
        <v>16</v>
      </c>
      <c r="AC66" s="135"/>
      <c r="AD66" s="135">
        <v>8</v>
      </c>
      <c r="AE66" s="135">
        <v>16</v>
      </c>
      <c r="AF66" s="135">
        <v>16</v>
      </c>
      <c r="AG66" s="135"/>
      <c r="AH66" s="135"/>
      <c r="AI66" s="135"/>
      <c r="AJ66" s="135"/>
      <c r="AK66" s="135"/>
      <c r="AL66" s="135"/>
      <c r="AM66" s="135"/>
      <c r="AN66" s="137"/>
      <c r="AO66" s="137"/>
      <c r="AP66" s="137"/>
      <c r="AQ66" s="138"/>
      <c r="AR66" s="138"/>
      <c r="AS66" s="138"/>
      <c r="AT66" s="138"/>
      <c r="AU66" s="97"/>
      <c r="AV66" s="97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46"/>
      <c r="BY66" s="37"/>
      <c r="BZ66" s="37"/>
      <c r="CA66" s="37"/>
      <c r="CB66" s="37"/>
      <c r="CC66" s="24"/>
    </row>
    <row r="67" spans="1:81" ht="20.100000000000001" hidden="1" customHeight="1">
      <c r="A67" s="83"/>
      <c r="B67" s="84"/>
      <c r="C67" s="84"/>
      <c r="D67" s="84" t="s">
        <v>34</v>
      </c>
      <c r="E67" s="86">
        <v>3</v>
      </c>
      <c r="F67" s="87">
        <v>33038</v>
      </c>
      <c r="G67" s="98">
        <f t="shared" ca="1" si="56"/>
        <v>27.416666666666668</v>
      </c>
      <c r="H67" s="89" t="str">
        <f t="shared" ca="1" si="40"/>
        <v>0</v>
      </c>
      <c r="I67" s="90">
        <f t="shared" ca="1" si="57"/>
        <v>0</v>
      </c>
      <c r="J67" s="90">
        <f t="shared" si="58"/>
        <v>1</v>
      </c>
      <c r="K67" s="91" t="str">
        <f t="shared" si="50"/>
        <v>1</v>
      </c>
      <c r="L67" s="99"/>
      <c r="M67" s="99"/>
      <c r="N67" s="92">
        <f t="shared" si="41"/>
        <v>6</v>
      </c>
      <c r="O67" s="93">
        <f t="shared" si="42"/>
        <v>88</v>
      </c>
      <c r="P67" s="134"/>
      <c r="Q67" s="134"/>
      <c r="R67" s="134"/>
      <c r="S67" s="134"/>
      <c r="T67" s="134"/>
      <c r="U67" s="135"/>
      <c r="V67" s="135">
        <v>16</v>
      </c>
      <c r="W67" s="135"/>
      <c r="X67" s="135"/>
      <c r="Y67" s="135"/>
      <c r="Z67" s="135"/>
      <c r="AA67" s="135">
        <v>16</v>
      </c>
      <c r="AB67" s="135">
        <v>16</v>
      </c>
      <c r="AC67" s="135"/>
      <c r="AD67" s="135">
        <v>8</v>
      </c>
      <c r="AE67" s="135">
        <v>16</v>
      </c>
      <c r="AF67" s="135">
        <v>16</v>
      </c>
      <c r="AG67" s="135"/>
      <c r="AH67" s="135"/>
      <c r="AI67" s="135"/>
      <c r="AJ67" s="135"/>
      <c r="AK67" s="135"/>
      <c r="AL67" s="135"/>
      <c r="AM67" s="135"/>
      <c r="AN67" s="137"/>
      <c r="AO67" s="137"/>
      <c r="AP67" s="137"/>
      <c r="AQ67" s="138"/>
      <c r="AR67" s="138"/>
      <c r="AS67" s="138"/>
      <c r="AT67" s="138"/>
      <c r="AU67" s="97"/>
      <c r="AV67" s="97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46"/>
      <c r="BY67" s="37"/>
      <c r="BZ67" s="37"/>
      <c r="CA67" s="37"/>
      <c r="CB67" s="37"/>
      <c r="CC67" s="24"/>
    </row>
    <row r="68" spans="1:81" ht="20.100000000000001" hidden="1" customHeight="1">
      <c r="A68" s="83"/>
      <c r="B68" s="84"/>
      <c r="C68" s="84"/>
      <c r="D68" s="84" t="s">
        <v>34</v>
      </c>
      <c r="E68" s="86">
        <v>3</v>
      </c>
      <c r="F68" s="87">
        <v>25411</v>
      </c>
      <c r="G68" s="98">
        <f t="shared" ca="1" si="56"/>
        <v>48.297222222222224</v>
      </c>
      <c r="H68" s="89" t="str">
        <f t="shared" ca="1" si="40"/>
        <v>0</v>
      </c>
      <c r="I68" s="90">
        <f t="shared" ca="1" si="57"/>
        <v>0</v>
      </c>
      <c r="J68" s="90">
        <f t="shared" si="58"/>
        <v>1</v>
      </c>
      <c r="K68" s="91" t="str">
        <f t="shared" si="50"/>
        <v>1</v>
      </c>
      <c r="L68" s="99"/>
      <c r="M68" s="99"/>
      <c r="N68" s="92">
        <f t="shared" si="41"/>
        <v>6</v>
      </c>
      <c r="O68" s="93">
        <f t="shared" si="42"/>
        <v>88</v>
      </c>
      <c r="P68" s="134"/>
      <c r="Q68" s="134"/>
      <c r="R68" s="134"/>
      <c r="S68" s="134"/>
      <c r="T68" s="134"/>
      <c r="U68" s="135"/>
      <c r="V68" s="135">
        <v>16</v>
      </c>
      <c r="W68" s="135"/>
      <c r="X68" s="135"/>
      <c r="Y68" s="135"/>
      <c r="Z68" s="135"/>
      <c r="AA68" s="135">
        <v>16</v>
      </c>
      <c r="AB68" s="135">
        <v>16</v>
      </c>
      <c r="AC68" s="135"/>
      <c r="AD68" s="135">
        <v>8</v>
      </c>
      <c r="AE68" s="135">
        <v>16</v>
      </c>
      <c r="AF68" s="135">
        <v>16</v>
      </c>
      <c r="AG68" s="135"/>
      <c r="AH68" s="135"/>
      <c r="AI68" s="135"/>
      <c r="AJ68" s="135"/>
      <c r="AK68" s="135"/>
      <c r="AL68" s="135"/>
      <c r="AM68" s="135"/>
      <c r="AN68" s="137"/>
      <c r="AO68" s="137"/>
      <c r="AP68" s="137"/>
      <c r="AQ68" s="138"/>
      <c r="AR68" s="138"/>
      <c r="AS68" s="138"/>
      <c r="AT68" s="138"/>
      <c r="AU68" s="97"/>
      <c r="AV68" s="97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46"/>
      <c r="BY68" s="37"/>
      <c r="BZ68" s="37"/>
      <c r="CA68" s="37"/>
      <c r="CB68" s="37"/>
      <c r="CC68" s="24"/>
    </row>
    <row r="69" spans="1:81" ht="20.100000000000001" hidden="1" customHeight="1">
      <c r="A69" s="83"/>
      <c r="B69" s="156"/>
      <c r="C69" s="156"/>
      <c r="D69" s="156" t="s">
        <v>53</v>
      </c>
      <c r="E69" s="86">
        <v>3</v>
      </c>
      <c r="F69" s="157">
        <v>31706</v>
      </c>
      <c r="G69" s="98">
        <f t="shared" ref="G69:G72" ca="1" si="59">YEARFRAC(TODAY(),F69)</f>
        <v>31.06388888888889</v>
      </c>
      <c r="H69" s="89" t="str">
        <f t="shared" ca="1" si="40"/>
        <v>0</v>
      </c>
      <c r="I69" s="90">
        <f t="shared" ref="I69:I72" ca="1" si="60">ABS(H69)</f>
        <v>0</v>
      </c>
      <c r="J69" s="90">
        <f t="shared" ref="J69:J73" si="61">ABS(K69)</f>
        <v>1</v>
      </c>
      <c r="K69" s="91" t="str">
        <f t="shared" si="50"/>
        <v>1</v>
      </c>
      <c r="L69" s="99"/>
      <c r="M69" s="99"/>
      <c r="N69" s="92">
        <f t="shared" si="41"/>
        <v>1</v>
      </c>
      <c r="O69" s="93">
        <f t="shared" si="42"/>
        <v>40</v>
      </c>
      <c r="P69" s="134"/>
      <c r="Q69" s="134"/>
      <c r="R69" s="134"/>
      <c r="S69" s="134"/>
      <c r="T69" s="134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7"/>
      <c r="AO69" s="137"/>
      <c r="AP69" s="137"/>
      <c r="AQ69" s="138"/>
      <c r="AR69" s="138"/>
      <c r="AS69" s="138"/>
      <c r="AT69" s="138"/>
      <c r="AU69" s="97"/>
      <c r="AV69" s="97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6"/>
      <c r="BO69" s="36">
        <v>40</v>
      </c>
      <c r="BP69" s="36"/>
      <c r="BQ69" s="36"/>
      <c r="BR69" s="36"/>
      <c r="BS69" s="36"/>
      <c r="BT69" s="36"/>
      <c r="BU69" s="36"/>
      <c r="BV69" s="36"/>
      <c r="BW69" s="36"/>
      <c r="BX69" s="46"/>
      <c r="BY69" s="37"/>
      <c r="BZ69" s="37"/>
      <c r="CA69" s="37"/>
      <c r="CB69" s="37"/>
      <c r="CC69" s="24"/>
    </row>
    <row r="70" spans="1:81" ht="20.100000000000001" hidden="1" customHeight="1">
      <c r="A70" s="83"/>
      <c r="B70" s="156"/>
      <c r="C70" s="156"/>
      <c r="D70" s="158" t="s">
        <v>54</v>
      </c>
      <c r="E70" s="86">
        <v>3</v>
      </c>
      <c r="F70" s="157">
        <v>26015</v>
      </c>
      <c r="G70" s="98">
        <f t="shared" ca="1" si="59"/>
        <v>46.641666666666666</v>
      </c>
      <c r="H70" s="89" t="str">
        <f t="shared" ca="1" si="40"/>
        <v>0</v>
      </c>
      <c r="I70" s="90">
        <f t="shared" ca="1" si="60"/>
        <v>0</v>
      </c>
      <c r="J70" s="90">
        <f t="shared" si="61"/>
        <v>1</v>
      </c>
      <c r="K70" s="91" t="str">
        <f t="shared" si="50"/>
        <v>1</v>
      </c>
      <c r="L70" s="99"/>
      <c r="M70" s="99"/>
      <c r="N70" s="92">
        <f t="shared" si="41"/>
        <v>1</v>
      </c>
      <c r="O70" s="93">
        <f t="shared" si="42"/>
        <v>40</v>
      </c>
      <c r="P70" s="134"/>
      <c r="Q70" s="134"/>
      <c r="R70" s="134"/>
      <c r="S70" s="134"/>
      <c r="T70" s="134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7"/>
      <c r="AO70" s="137"/>
      <c r="AP70" s="137"/>
      <c r="AQ70" s="138"/>
      <c r="AR70" s="138"/>
      <c r="AS70" s="138"/>
      <c r="AT70" s="138"/>
      <c r="AU70" s="97"/>
      <c r="AV70" s="97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6"/>
      <c r="BO70" s="36">
        <v>40</v>
      </c>
      <c r="BP70" s="36"/>
      <c r="BQ70" s="36"/>
      <c r="BR70" s="36"/>
      <c r="BS70" s="36"/>
      <c r="BT70" s="36"/>
      <c r="BU70" s="36"/>
      <c r="BV70" s="36"/>
      <c r="BW70" s="36"/>
      <c r="BX70" s="46"/>
      <c r="BY70" s="37"/>
      <c r="BZ70" s="37"/>
      <c r="CA70" s="37"/>
      <c r="CB70" s="37"/>
      <c r="CC70" s="24"/>
    </row>
    <row r="71" spans="1:81" ht="20.100000000000001" hidden="1" customHeight="1">
      <c r="A71" s="83"/>
      <c r="B71" s="156"/>
      <c r="C71" s="156"/>
      <c r="D71" s="158" t="s">
        <v>55</v>
      </c>
      <c r="E71" s="86">
        <v>3</v>
      </c>
      <c r="F71" s="157">
        <v>28088</v>
      </c>
      <c r="G71" s="98">
        <f t="shared" ca="1" si="59"/>
        <v>40.972222222222221</v>
      </c>
      <c r="H71" s="89" t="str">
        <f t="shared" ca="1" si="40"/>
        <v>0</v>
      </c>
      <c r="I71" s="90">
        <f t="shared" ca="1" si="60"/>
        <v>0</v>
      </c>
      <c r="J71" s="90">
        <f t="shared" si="61"/>
        <v>1</v>
      </c>
      <c r="K71" s="91" t="str">
        <f t="shared" si="50"/>
        <v>1</v>
      </c>
      <c r="L71" s="99"/>
      <c r="M71" s="99"/>
      <c r="N71" s="92">
        <f t="shared" si="41"/>
        <v>3</v>
      </c>
      <c r="O71" s="93">
        <f t="shared" si="42"/>
        <v>48</v>
      </c>
      <c r="P71" s="134"/>
      <c r="Q71" s="134"/>
      <c r="R71" s="134"/>
      <c r="S71" s="134"/>
      <c r="T71" s="134"/>
      <c r="U71" s="135"/>
      <c r="V71" s="135"/>
      <c r="W71" s="135">
        <v>16</v>
      </c>
      <c r="X71" s="135"/>
      <c r="Y71" s="135"/>
      <c r="Z71" s="135"/>
      <c r="AA71" s="135"/>
      <c r="AB71" s="135">
        <v>16</v>
      </c>
      <c r="AC71" s="135"/>
      <c r="AD71" s="135"/>
      <c r="AE71" s="135"/>
      <c r="AF71" s="135"/>
      <c r="AG71" s="135">
        <v>16</v>
      </c>
      <c r="AH71" s="135"/>
      <c r="AI71" s="135"/>
      <c r="AJ71" s="135"/>
      <c r="AK71" s="135"/>
      <c r="AL71" s="135"/>
      <c r="AM71" s="135"/>
      <c r="AN71" s="137"/>
      <c r="AO71" s="137"/>
      <c r="AP71" s="137"/>
      <c r="AQ71" s="138"/>
      <c r="AR71" s="138"/>
      <c r="AS71" s="138"/>
      <c r="AT71" s="138"/>
      <c r="AU71" s="97"/>
      <c r="AV71" s="97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46"/>
      <c r="BY71" s="37"/>
      <c r="BZ71" s="37"/>
      <c r="CA71" s="37"/>
      <c r="CB71" s="37"/>
      <c r="CC71" s="24"/>
    </row>
    <row r="72" spans="1:81" ht="33.75" hidden="1" customHeight="1">
      <c r="A72" s="83"/>
      <c r="B72" s="156"/>
      <c r="C72" s="156"/>
      <c r="D72" s="158" t="s">
        <v>56</v>
      </c>
      <c r="E72" s="86">
        <v>3</v>
      </c>
      <c r="F72" s="157">
        <v>32327</v>
      </c>
      <c r="G72" s="98">
        <f t="shared" ca="1" si="59"/>
        <v>29.363888888888887</v>
      </c>
      <c r="H72" s="89" t="str">
        <f t="shared" ca="1" si="40"/>
        <v>0</v>
      </c>
      <c r="I72" s="90">
        <f t="shared" ca="1" si="60"/>
        <v>0</v>
      </c>
      <c r="J72" s="90">
        <f t="shared" si="61"/>
        <v>1</v>
      </c>
      <c r="K72" s="91" t="str">
        <f t="shared" si="50"/>
        <v>1</v>
      </c>
      <c r="L72" s="99"/>
      <c r="M72" s="99"/>
      <c r="N72" s="92">
        <f t="shared" si="41"/>
        <v>1</v>
      </c>
      <c r="O72" s="93">
        <f t="shared" si="42"/>
        <v>40</v>
      </c>
      <c r="P72" s="134"/>
      <c r="Q72" s="134"/>
      <c r="R72" s="134"/>
      <c r="S72" s="134"/>
      <c r="T72" s="134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7"/>
      <c r="AO72" s="137"/>
      <c r="AP72" s="137"/>
      <c r="AQ72" s="138"/>
      <c r="AR72" s="138"/>
      <c r="AS72" s="138"/>
      <c r="AT72" s="138"/>
      <c r="AU72" s="97"/>
      <c r="AV72" s="97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6"/>
      <c r="BO72" s="36">
        <v>40</v>
      </c>
      <c r="BP72" s="36"/>
      <c r="BQ72" s="36"/>
      <c r="BR72" s="36"/>
      <c r="BS72" s="36"/>
      <c r="BT72" s="36"/>
      <c r="BU72" s="36"/>
      <c r="BV72" s="36"/>
      <c r="BW72" s="36"/>
      <c r="BX72" s="46"/>
      <c r="BY72" s="37"/>
      <c r="BZ72" s="37"/>
      <c r="CA72" s="37"/>
      <c r="CB72" s="37"/>
      <c r="CC72" s="24"/>
    </row>
    <row r="73" spans="1:81" ht="20.100000000000001" hidden="1" customHeight="1">
      <c r="A73" s="83"/>
      <c r="B73" s="84"/>
      <c r="C73" s="84"/>
      <c r="D73" s="84" t="s">
        <v>34</v>
      </c>
      <c r="E73" s="86">
        <v>3</v>
      </c>
      <c r="F73" s="87">
        <v>27817</v>
      </c>
      <c r="G73" s="98">
        <f t="shared" ref="G73" ca="1" si="62">YEARFRAC(TODAY(),F73)</f>
        <v>41.713888888888889</v>
      </c>
      <c r="H73" s="89" t="str">
        <f t="shared" ca="1" si="40"/>
        <v>0</v>
      </c>
      <c r="I73" s="90">
        <f t="shared" ref="I73" ca="1" si="63">ABS(H73)</f>
        <v>0</v>
      </c>
      <c r="J73" s="90">
        <f t="shared" si="61"/>
        <v>1</v>
      </c>
      <c r="K73" s="91" t="str">
        <f t="shared" si="50"/>
        <v>1</v>
      </c>
      <c r="L73" s="99"/>
      <c r="M73" s="99"/>
      <c r="N73" s="92">
        <f t="shared" si="41"/>
        <v>3</v>
      </c>
      <c r="O73" s="93">
        <f t="shared" si="42"/>
        <v>40</v>
      </c>
      <c r="P73" s="134"/>
      <c r="Q73" s="134"/>
      <c r="R73" s="134"/>
      <c r="S73" s="134"/>
      <c r="T73" s="134"/>
      <c r="U73" s="135"/>
      <c r="V73" s="135"/>
      <c r="W73" s="135"/>
      <c r="X73" s="135"/>
      <c r="Y73" s="135"/>
      <c r="Z73" s="135"/>
      <c r="AA73" s="135"/>
      <c r="AB73" s="135"/>
      <c r="AC73" s="135"/>
      <c r="AD73" s="135">
        <v>8</v>
      </c>
      <c r="AE73" s="135">
        <v>16</v>
      </c>
      <c r="AF73" s="135">
        <v>16</v>
      </c>
      <c r="AG73" s="135"/>
      <c r="AH73" s="135"/>
      <c r="AI73" s="135"/>
      <c r="AJ73" s="135"/>
      <c r="AK73" s="135"/>
      <c r="AL73" s="135"/>
      <c r="AM73" s="135"/>
      <c r="AN73" s="137"/>
      <c r="AO73" s="137"/>
      <c r="AP73" s="137"/>
      <c r="AQ73" s="138"/>
      <c r="AR73" s="138"/>
      <c r="AS73" s="138"/>
      <c r="AT73" s="138"/>
      <c r="AU73" s="97"/>
      <c r="AV73" s="97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46"/>
      <c r="BY73" s="37"/>
      <c r="BZ73" s="37"/>
      <c r="CA73" s="37"/>
      <c r="CB73" s="37"/>
      <c r="CC73" s="24"/>
    </row>
    <row r="74" spans="1:81" ht="20.100000000000001" hidden="1" customHeight="1">
      <c r="A74" s="83"/>
      <c r="B74" s="84"/>
      <c r="C74" s="84"/>
      <c r="D74" s="84"/>
      <c r="E74" s="103"/>
      <c r="F74" s="87"/>
      <c r="G74" s="98"/>
      <c r="H74" s="89"/>
      <c r="I74" s="90"/>
      <c r="J74" s="90"/>
      <c r="K74" s="89"/>
      <c r="L74" s="99"/>
      <c r="M74" s="99"/>
      <c r="N74" s="92"/>
      <c r="O74" s="93"/>
      <c r="P74" s="134"/>
      <c r="Q74" s="134"/>
      <c r="R74" s="134"/>
      <c r="S74" s="134"/>
      <c r="T74" s="134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7"/>
      <c r="AO74" s="137"/>
      <c r="AP74" s="137"/>
      <c r="AQ74" s="138"/>
      <c r="AR74" s="138"/>
      <c r="AS74" s="138"/>
      <c r="AT74" s="138"/>
      <c r="AU74" s="97"/>
      <c r="AV74" s="97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46"/>
      <c r="BY74" s="37"/>
      <c r="BZ74" s="37"/>
      <c r="CA74" s="37"/>
      <c r="CB74" s="37"/>
      <c r="CC74" s="24"/>
    </row>
    <row r="75" spans="1:81" ht="20.100000000000001" hidden="1" customHeight="1">
      <c r="A75" s="83"/>
      <c r="B75" s="84"/>
      <c r="C75" s="84"/>
      <c r="D75" s="84"/>
      <c r="E75" s="86"/>
      <c r="F75" s="87"/>
      <c r="G75" s="108"/>
      <c r="H75" s="109"/>
      <c r="I75" s="109"/>
      <c r="J75" s="109"/>
      <c r="K75" s="109"/>
      <c r="L75" s="159"/>
      <c r="M75" s="159"/>
      <c r="N75" s="92"/>
      <c r="O75" s="93"/>
      <c r="P75" s="134"/>
      <c r="Q75" s="134"/>
      <c r="R75" s="134"/>
      <c r="S75" s="134"/>
      <c r="T75" s="134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7"/>
      <c r="AO75" s="137"/>
      <c r="AP75" s="137"/>
      <c r="AQ75" s="138"/>
      <c r="AR75" s="138"/>
      <c r="AS75" s="138"/>
      <c r="AT75" s="138"/>
      <c r="AU75" s="97"/>
      <c r="AV75" s="97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46"/>
      <c r="BY75" s="37"/>
      <c r="BZ75" s="37"/>
      <c r="CA75" s="37"/>
      <c r="CB75" s="37"/>
      <c r="CC75" s="24"/>
    </row>
    <row r="76" spans="1:81" ht="20.100000000000001" hidden="1" customHeight="1">
      <c r="A76" s="83"/>
      <c r="B76" s="83"/>
      <c r="C76" s="160"/>
      <c r="D76" s="108"/>
      <c r="E76" s="86"/>
      <c r="F76" s="161"/>
      <c r="G76" s="108"/>
      <c r="H76" s="109"/>
      <c r="I76" s="109"/>
      <c r="J76" s="109"/>
      <c r="K76" s="109"/>
      <c r="L76" s="159"/>
      <c r="M76" s="159"/>
      <c r="N76" s="92"/>
      <c r="O76" s="93"/>
      <c r="P76" s="134"/>
      <c r="Q76" s="134"/>
      <c r="R76" s="134"/>
      <c r="S76" s="134"/>
      <c r="T76" s="134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7"/>
      <c r="AO76" s="137"/>
      <c r="AP76" s="137"/>
      <c r="AQ76" s="138"/>
      <c r="AR76" s="138"/>
      <c r="AS76" s="138"/>
      <c r="AT76" s="138"/>
      <c r="AU76" s="97"/>
      <c r="AV76" s="97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7"/>
      <c r="BY76" s="37"/>
      <c r="BZ76" s="37"/>
      <c r="CA76" s="37"/>
      <c r="CB76" s="37"/>
      <c r="CC76" s="24"/>
    </row>
    <row r="77" spans="1:81" ht="20.100000000000001" hidden="1" customHeight="1">
      <c r="A77" s="83"/>
      <c r="B77" s="83"/>
      <c r="C77" s="160"/>
      <c r="D77" s="160"/>
      <c r="E77" s="86"/>
      <c r="F77" s="161"/>
      <c r="G77" s="108"/>
      <c r="H77" s="109"/>
      <c r="I77" s="109"/>
      <c r="J77" s="109"/>
      <c r="K77" s="109"/>
      <c r="L77" s="159"/>
      <c r="M77" s="159"/>
      <c r="N77" s="92"/>
      <c r="O77" s="93"/>
      <c r="P77" s="134"/>
      <c r="Q77" s="134"/>
      <c r="R77" s="134"/>
      <c r="S77" s="134"/>
      <c r="T77" s="134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7"/>
      <c r="AO77" s="137"/>
      <c r="AP77" s="137"/>
      <c r="AQ77" s="138"/>
      <c r="AR77" s="138"/>
      <c r="AS77" s="138"/>
      <c r="AT77" s="138"/>
      <c r="AU77" s="97"/>
      <c r="AV77" s="97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7"/>
      <c r="BY77" s="37"/>
      <c r="BZ77" s="37"/>
      <c r="CA77" s="37"/>
      <c r="CB77" s="37"/>
      <c r="CC77" s="24"/>
    </row>
    <row r="78" spans="1:81" ht="20.100000000000001" hidden="1" customHeight="1" thickBot="1">
      <c r="A78" s="83"/>
      <c r="B78" s="83"/>
      <c r="C78" s="160"/>
      <c r="D78" s="160"/>
      <c r="E78" s="86"/>
      <c r="F78" s="161"/>
      <c r="G78" s="108"/>
      <c r="H78" s="109"/>
      <c r="I78" s="109"/>
      <c r="J78" s="109"/>
      <c r="K78" s="109"/>
      <c r="L78" s="159"/>
      <c r="M78" s="159"/>
      <c r="N78" s="92"/>
      <c r="O78" s="93"/>
      <c r="P78" s="134"/>
      <c r="Q78" s="134"/>
      <c r="R78" s="134"/>
      <c r="S78" s="134"/>
      <c r="T78" s="134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7"/>
      <c r="AO78" s="137"/>
      <c r="AP78" s="137"/>
      <c r="AQ78" s="138"/>
      <c r="AR78" s="138"/>
      <c r="AS78" s="138"/>
      <c r="AT78" s="138"/>
      <c r="AU78" s="97"/>
      <c r="AV78" s="97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7"/>
      <c r="BY78" s="37"/>
      <c r="BZ78" s="37"/>
      <c r="CA78" s="37"/>
      <c r="CB78" s="37"/>
      <c r="CC78" s="24"/>
    </row>
    <row r="79" spans="1:81" ht="20.100000000000001" customHeight="1" thickBot="1">
      <c r="A79" s="83"/>
      <c r="B79" s="115" t="s">
        <v>24</v>
      </c>
      <c r="C79" s="106"/>
      <c r="D79" s="84"/>
      <c r="E79" s="86"/>
      <c r="F79" s="87"/>
      <c r="G79" s="108"/>
      <c r="H79" s="109"/>
      <c r="I79" s="109"/>
      <c r="J79" s="109"/>
      <c r="K79" s="109"/>
      <c r="L79" s="109"/>
      <c r="M79" s="109"/>
      <c r="N79" s="110"/>
      <c r="O79" s="93"/>
      <c r="P79" s="144">
        <f t="shared" ref="P79:AT79" si="64">SUM(P38:P78)</f>
        <v>32</v>
      </c>
      <c r="Q79" s="144">
        <f t="shared" si="64"/>
        <v>0</v>
      </c>
      <c r="R79" s="144">
        <f t="shared" si="64"/>
        <v>32</v>
      </c>
      <c r="S79" s="144">
        <f t="shared" si="64"/>
        <v>0</v>
      </c>
      <c r="T79" s="144">
        <f t="shared" si="64"/>
        <v>32</v>
      </c>
      <c r="U79" s="144">
        <f t="shared" si="64"/>
        <v>0</v>
      </c>
      <c r="V79" s="144">
        <f t="shared" si="64"/>
        <v>192</v>
      </c>
      <c r="W79" s="144">
        <f t="shared" si="64"/>
        <v>48</v>
      </c>
      <c r="X79" s="144">
        <f t="shared" si="64"/>
        <v>40</v>
      </c>
      <c r="Y79" s="144">
        <f t="shared" si="64"/>
        <v>0</v>
      </c>
      <c r="Z79" s="144">
        <f t="shared" si="64"/>
        <v>0</v>
      </c>
      <c r="AA79" s="144">
        <f t="shared" si="64"/>
        <v>256</v>
      </c>
      <c r="AB79" s="144">
        <f t="shared" si="64"/>
        <v>240</v>
      </c>
      <c r="AC79" s="144">
        <f t="shared" si="64"/>
        <v>0</v>
      </c>
      <c r="AD79" s="144">
        <f t="shared" si="64"/>
        <v>184</v>
      </c>
      <c r="AE79" s="144">
        <f t="shared" si="64"/>
        <v>400</v>
      </c>
      <c r="AF79" s="144">
        <f t="shared" si="64"/>
        <v>416</v>
      </c>
      <c r="AG79" s="144">
        <f t="shared" si="64"/>
        <v>64</v>
      </c>
      <c r="AH79" s="144">
        <f t="shared" si="64"/>
        <v>32</v>
      </c>
      <c r="AI79" s="144">
        <f t="shared" si="64"/>
        <v>0</v>
      </c>
      <c r="AJ79" s="144">
        <f t="shared" si="64"/>
        <v>0</v>
      </c>
      <c r="AK79" s="144">
        <f t="shared" si="64"/>
        <v>0</v>
      </c>
      <c r="AL79" s="144">
        <f t="shared" si="64"/>
        <v>0</v>
      </c>
      <c r="AM79" s="144">
        <f t="shared" si="64"/>
        <v>0</v>
      </c>
      <c r="AN79" s="144">
        <f t="shared" si="64"/>
        <v>0</v>
      </c>
      <c r="AO79" s="144">
        <f t="shared" si="64"/>
        <v>0</v>
      </c>
      <c r="AP79" s="144">
        <f t="shared" si="64"/>
        <v>0</v>
      </c>
      <c r="AQ79" s="144">
        <f t="shared" si="64"/>
        <v>0</v>
      </c>
      <c r="AR79" s="144">
        <f t="shared" si="64"/>
        <v>0</v>
      </c>
      <c r="AS79" s="144">
        <f t="shared" si="64"/>
        <v>0</v>
      </c>
      <c r="AT79" s="144">
        <f t="shared" si="64"/>
        <v>0</v>
      </c>
      <c r="AU79" s="117">
        <f t="shared" ref="AU79:BZ79" si="65">SUM(AU38:AU78)</f>
        <v>0</v>
      </c>
      <c r="AV79" s="117">
        <f t="shared" si="65"/>
        <v>0</v>
      </c>
      <c r="AW79" s="41">
        <f t="shared" si="65"/>
        <v>0</v>
      </c>
      <c r="AX79" s="41">
        <f t="shared" si="65"/>
        <v>0</v>
      </c>
      <c r="AY79" s="41">
        <f t="shared" si="65"/>
        <v>0</v>
      </c>
      <c r="AZ79" s="41">
        <f t="shared" si="65"/>
        <v>0</v>
      </c>
      <c r="BA79" s="41">
        <f t="shared" si="65"/>
        <v>0</v>
      </c>
      <c r="BB79" s="41">
        <f t="shared" si="65"/>
        <v>0</v>
      </c>
      <c r="BC79" s="41">
        <f t="shared" si="65"/>
        <v>0</v>
      </c>
      <c r="BD79" s="41">
        <f t="shared" si="65"/>
        <v>0</v>
      </c>
      <c r="BE79" s="41">
        <f t="shared" si="65"/>
        <v>0</v>
      </c>
      <c r="BF79" s="41">
        <f t="shared" si="65"/>
        <v>0</v>
      </c>
      <c r="BG79" s="41">
        <f t="shared" si="65"/>
        <v>0</v>
      </c>
      <c r="BH79" s="41">
        <f t="shared" si="65"/>
        <v>0</v>
      </c>
      <c r="BI79" s="41">
        <f t="shared" si="65"/>
        <v>0</v>
      </c>
      <c r="BJ79" s="41">
        <f t="shared" si="65"/>
        <v>0</v>
      </c>
      <c r="BK79" s="41">
        <f t="shared" si="65"/>
        <v>0</v>
      </c>
      <c r="BL79" s="41">
        <f t="shared" si="65"/>
        <v>0</v>
      </c>
      <c r="BM79" s="41">
        <f t="shared" si="65"/>
        <v>0</v>
      </c>
      <c r="BN79" s="41">
        <f t="shared" si="65"/>
        <v>0</v>
      </c>
      <c r="BO79" s="41">
        <f t="shared" si="65"/>
        <v>120</v>
      </c>
      <c r="BP79" s="41">
        <f t="shared" si="65"/>
        <v>0</v>
      </c>
      <c r="BQ79" s="41">
        <f t="shared" si="65"/>
        <v>0</v>
      </c>
      <c r="BR79" s="41">
        <f t="shared" si="65"/>
        <v>0</v>
      </c>
      <c r="BS79" s="41">
        <f t="shared" si="65"/>
        <v>0</v>
      </c>
      <c r="BT79" s="41">
        <f t="shared" si="65"/>
        <v>0</v>
      </c>
      <c r="BU79" s="41">
        <f t="shared" si="65"/>
        <v>0</v>
      </c>
      <c r="BV79" s="41">
        <f t="shared" si="65"/>
        <v>0</v>
      </c>
      <c r="BW79" s="41">
        <f t="shared" si="65"/>
        <v>0</v>
      </c>
      <c r="BX79" s="41">
        <f t="shared" si="65"/>
        <v>0</v>
      </c>
      <c r="BY79" s="41">
        <f t="shared" si="65"/>
        <v>0</v>
      </c>
      <c r="BZ79" s="41">
        <f t="shared" si="65"/>
        <v>0</v>
      </c>
      <c r="CA79" s="41">
        <f t="shared" ref="CA79:CB79" si="66">SUM(CA38:CA78)</f>
        <v>0</v>
      </c>
      <c r="CB79" s="41">
        <f t="shared" si="66"/>
        <v>0</v>
      </c>
      <c r="CC79" s="24"/>
    </row>
    <row r="80" spans="1:81" ht="20.100000000000001" customHeight="1" thickBot="1">
      <c r="A80" s="83"/>
      <c r="B80" s="118" t="s">
        <v>25</v>
      </c>
      <c r="C80" s="84"/>
      <c r="D80" s="84"/>
      <c r="E80" s="86"/>
      <c r="F80" s="87"/>
      <c r="G80" s="108"/>
      <c r="H80" s="109"/>
      <c r="I80" s="109"/>
      <c r="J80" s="109"/>
      <c r="K80" s="109"/>
      <c r="L80" s="109"/>
      <c r="M80" s="109"/>
      <c r="N80" s="110"/>
      <c r="O80" s="93"/>
      <c r="P80" s="145">
        <f>SUM(P79:T79)</f>
        <v>96</v>
      </c>
      <c r="Q80" s="146"/>
      <c r="R80" s="146"/>
      <c r="S80" s="146"/>
      <c r="T80" s="146"/>
      <c r="U80" s="147">
        <f>SUM(U79:AM79)</f>
        <v>1872</v>
      </c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8">
        <f>SUM(AN79:AP79)</f>
        <v>0</v>
      </c>
      <c r="AO80" s="146"/>
      <c r="AP80" s="146"/>
      <c r="AQ80" s="149">
        <f>SUM(AQ79:AV79)</f>
        <v>0</v>
      </c>
      <c r="AR80" s="146"/>
      <c r="AS80" s="146"/>
      <c r="AT80" s="146"/>
      <c r="AU80" s="120"/>
      <c r="AV80" s="120"/>
      <c r="AW80" s="44">
        <f>SUM(AW79:BM79)</f>
        <v>0</v>
      </c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5">
        <f>SUM(BN79:BW79)</f>
        <v>120</v>
      </c>
      <c r="BO80" s="43"/>
      <c r="BP80" s="43"/>
      <c r="BQ80" s="43"/>
      <c r="BR80" s="43"/>
      <c r="BS80" s="43"/>
      <c r="BT80" s="43"/>
      <c r="BU80" s="43"/>
      <c r="BV80" s="43"/>
      <c r="BW80" s="43"/>
      <c r="BX80" s="42">
        <f>SUM(BX79:CB79)</f>
        <v>0</v>
      </c>
      <c r="BY80" s="43"/>
      <c r="BZ80" s="43"/>
      <c r="CA80" s="43"/>
      <c r="CB80" s="43"/>
      <c r="CC80" s="24"/>
    </row>
    <row r="81" spans="1:81" ht="20.100000000000001" customHeight="1" thickBot="1">
      <c r="A81" s="83"/>
      <c r="B81" s="124" t="s">
        <v>26</v>
      </c>
      <c r="C81" s="125"/>
      <c r="D81" s="125"/>
      <c r="E81" s="150"/>
      <c r="F81" s="127"/>
      <c r="G81" s="128"/>
      <c r="H81" s="129"/>
      <c r="I81" s="129"/>
      <c r="J81" s="129"/>
      <c r="K81" s="129"/>
      <c r="L81" s="130"/>
      <c r="M81" s="130"/>
      <c r="N81" s="131"/>
      <c r="O81" s="132"/>
      <c r="P81" s="144">
        <f t="shared" ref="P81:AT81" si="67">COUNT(P38:P78)</f>
        <v>2</v>
      </c>
      <c r="Q81" s="144">
        <f t="shared" si="67"/>
        <v>0</v>
      </c>
      <c r="R81" s="144">
        <f t="shared" si="67"/>
        <v>2</v>
      </c>
      <c r="S81" s="144">
        <f t="shared" si="67"/>
        <v>0</v>
      </c>
      <c r="T81" s="144">
        <f t="shared" si="67"/>
        <v>2</v>
      </c>
      <c r="U81" s="144">
        <f t="shared" si="67"/>
        <v>0</v>
      </c>
      <c r="V81" s="144">
        <f t="shared" si="67"/>
        <v>12</v>
      </c>
      <c r="W81" s="144">
        <f t="shared" si="67"/>
        <v>3</v>
      </c>
      <c r="X81" s="144">
        <f t="shared" si="67"/>
        <v>4</v>
      </c>
      <c r="Y81" s="144">
        <f t="shared" si="67"/>
        <v>0</v>
      </c>
      <c r="Z81" s="144">
        <f t="shared" si="67"/>
        <v>0</v>
      </c>
      <c r="AA81" s="144">
        <f t="shared" si="67"/>
        <v>16</v>
      </c>
      <c r="AB81" s="144">
        <f t="shared" si="67"/>
        <v>15</v>
      </c>
      <c r="AC81" s="144">
        <f t="shared" si="67"/>
        <v>0</v>
      </c>
      <c r="AD81" s="144">
        <f t="shared" si="67"/>
        <v>23</v>
      </c>
      <c r="AE81" s="144">
        <f t="shared" si="67"/>
        <v>25</v>
      </c>
      <c r="AF81" s="144">
        <f t="shared" si="67"/>
        <v>26</v>
      </c>
      <c r="AG81" s="144">
        <f t="shared" si="67"/>
        <v>4</v>
      </c>
      <c r="AH81" s="144">
        <f t="shared" si="67"/>
        <v>2</v>
      </c>
      <c r="AI81" s="144">
        <f t="shared" si="67"/>
        <v>0</v>
      </c>
      <c r="AJ81" s="144">
        <f t="shared" si="67"/>
        <v>0</v>
      </c>
      <c r="AK81" s="144">
        <f t="shared" si="67"/>
        <v>0</v>
      </c>
      <c r="AL81" s="144">
        <f t="shared" si="67"/>
        <v>0</v>
      </c>
      <c r="AM81" s="144">
        <f t="shared" si="67"/>
        <v>0</v>
      </c>
      <c r="AN81" s="144">
        <f t="shared" si="67"/>
        <v>0</v>
      </c>
      <c r="AO81" s="144">
        <f t="shared" si="67"/>
        <v>0</v>
      </c>
      <c r="AP81" s="144">
        <f t="shared" si="67"/>
        <v>0</v>
      </c>
      <c r="AQ81" s="144">
        <f t="shared" si="67"/>
        <v>0</v>
      </c>
      <c r="AR81" s="144">
        <f t="shared" si="67"/>
        <v>0</v>
      </c>
      <c r="AS81" s="144">
        <f t="shared" si="67"/>
        <v>0</v>
      </c>
      <c r="AT81" s="144">
        <f t="shared" si="67"/>
        <v>0</v>
      </c>
      <c r="AU81" s="117">
        <f t="shared" ref="AU81:CB81" si="68">COUNT(AU38:AU78)</f>
        <v>0</v>
      </c>
      <c r="AV81" s="117">
        <f t="shared" si="68"/>
        <v>0</v>
      </c>
      <c r="AW81" s="41">
        <f t="shared" si="68"/>
        <v>0</v>
      </c>
      <c r="AX81" s="41">
        <f t="shared" si="68"/>
        <v>0</v>
      </c>
      <c r="AY81" s="41">
        <f t="shared" si="68"/>
        <v>0</v>
      </c>
      <c r="AZ81" s="41">
        <f t="shared" si="68"/>
        <v>0</v>
      </c>
      <c r="BA81" s="41">
        <f t="shared" si="68"/>
        <v>0</v>
      </c>
      <c r="BB81" s="41">
        <f t="shared" si="68"/>
        <v>0</v>
      </c>
      <c r="BC81" s="41">
        <f t="shared" si="68"/>
        <v>0</v>
      </c>
      <c r="BD81" s="41">
        <f t="shared" si="68"/>
        <v>0</v>
      </c>
      <c r="BE81" s="41">
        <f t="shared" si="68"/>
        <v>0</v>
      </c>
      <c r="BF81" s="41">
        <f t="shared" si="68"/>
        <v>0</v>
      </c>
      <c r="BG81" s="41">
        <f t="shared" si="68"/>
        <v>0</v>
      </c>
      <c r="BH81" s="41">
        <f t="shared" si="68"/>
        <v>0</v>
      </c>
      <c r="BI81" s="41">
        <f t="shared" si="68"/>
        <v>0</v>
      </c>
      <c r="BJ81" s="41">
        <f t="shared" si="68"/>
        <v>0</v>
      </c>
      <c r="BK81" s="41">
        <f t="shared" si="68"/>
        <v>0</v>
      </c>
      <c r="BL81" s="41">
        <f t="shared" si="68"/>
        <v>0</v>
      </c>
      <c r="BM81" s="41">
        <f t="shared" si="68"/>
        <v>0</v>
      </c>
      <c r="BN81" s="41">
        <f t="shared" si="68"/>
        <v>0</v>
      </c>
      <c r="BO81" s="41">
        <f t="shared" si="68"/>
        <v>3</v>
      </c>
      <c r="BP81" s="41">
        <f t="shared" si="68"/>
        <v>0</v>
      </c>
      <c r="BQ81" s="41">
        <f t="shared" si="68"/>
        <v>0</v>
      </c>
      <c r="BR81" s="41">
        <f t="shared" si="68"/>
        <v>0</v>
      </c>
      <c r="BS81" s="41">
        <f t="shared" si="68"/>
        <v>0</v>
      </c>
      <c r="BT81" s="41">
        <f t="shared" si="68"/>
        <v>0</v>
      </c>
      <c r="BU81" s="41">
        <f t="shared" si="68"/>
        <v>0</v>
      </c>
      <c r="BV81" s="41">
        <f t="shared" si="68"/>
        <v>0</v>
      </c>
      <c r="BW81" s="41">
        <f t="shared" si="68"/>
        <v>0</v>
      </c>
      <c r="BX81" s="41">
        <f t="shared" si="68"/>
        <v>0</v>
      </c>
      <c r="BY81" s="41">
        <f t="shared" si="68"/>
        <v>0</v>
      </c>
      <c r="BZ81" s="41">
        <f t="shared" si="68"/>
        <v>0</v>
      </c>
      <c r="CA81" s="41">
        <f t="shared" si="68"/>
        <v>0</v>
      </c>
      <c r="CB81" s="41">
        <f t="shared" si="68"/>
        <v>0</v>
      </c>
      <c r="CC81" s="24"/>
    </row>
    <row r="82" spans="1:81" ht="20.100000000000001" customHeight="1">
      <c r="A82" s="83"/>
      <c r="B82" s="84"/>
      <c r="C82" s="84"/>
      <c r="D82" s="84" t="s">
        <v>106</v>
      </c>
      <c r="E82" s="86">
        <v>4</v>
      </c>
      <c r="F82" s="87">
        <v>23995</v>
      </c>
      <c r="G82" s="98">
        <f t="shared" ref="G82" ca="1" si="69">YEARFRAC(TODAY(),F82)</f>
        <v>52.177777777777777</v>
      </c>
      <c r="H82" s="89" t="str">
        <f t="shared" ref="H82:H83" ca="1" si="70">IF(AND(G82&gt;=$C$2,O82&gt;=$D$1), "1","0")</f>
        <v>0</v>
      </c>
      <c r="I82" s="90">
        <f t="shared" ref="I82" ca="1" si="71">ABS(H82)</f>
        <v>0</v>
      </c>
      <c r="J82" s="90">
        <f t="shared" ref="J82" si="72">ABS(K82)</f>
        <v>1</v>
      </c>
      <c r="K82" s="89" t="str">
        <f>IF(O82&gt;=$D$1,"1","0")</f>
        <v>1</v>
      </c>
      <c r="L82" s="99"/>
      <c r="M82" s="99"/>
      <c r="N82" s="92">
        <f t="shared" ref="N82:N99" si="73">COUNT(P82:CB82)</f>
        <v>3</v>
      </c>
      <c r="O82" s="93">
        <f t="shared" ref="O82:O99" si="74">SUM(P82:CB82)</f>
        <v>48</v>
      </c>
      <c r="P82" s="134">
        <v>16</v>
      </c>
      <c r="Q82" s="134"/>
      <c r="R82" s="134">
        <v>16</v>
      </c>
      <c r="S82" s="134"/>
      <c r="T82" s="134">
        <v>16</v>
      </c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7"/>
      <c r="AO82" s="137"/>
      <c r="AP82" s="137"/>
      <c r="AQ82" s="138"/>
      <c r="AR82" s="138"/>
      <c r="AS82" s="138"/>
      <c r="AT82" s="138"/>
      <c r="AU82" s="97"/>
      <c r="AV82" s="97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46"/>
      <c r="BY82" s="37"/>
      <c r="BZ82" s="37"/>
      <c r="CA82" s="37"/>
      <c r="CB82" s="37"/>
      <c r="CC82" s="24"/>
    </row>
    <row r="83" spans="1:81" ht="20.100000000000001" customHeight="1">
      <c r="A83" s="83"/>
      <c r="B83" s="84"/>
      <c r="C83" s="84"/>
      <c r="D83" s="84" t="s">
        <v>43</v>
      </c>
      <c r="E83" s="86">
        <v>4</v>
      </c>
      <c r="F83" s="151">
        <v>22328</v>
      </c>
      <c r="G83" s="98">
        <f t="shared" ref="G83:G87" ca="1" si="75">YEARFRAC(TODAY(),F83)</f>
        <v>56.744444444444447</v>
      </c>
      <c r="H83" s="89" t="str">
        <f t="shared" ca="1" si="70"/>
        <v>1</v>
      </c>
      <c r="I83" s="90">
        <f ca="1">ABS(H83)</f>
        <v>1</v>
      </c>
      <c r="J83" s="90">
        <f t="shared" ref="J83:J90" si="76">ABS(K83)</f>
        <v>1</v>
      </c>
      <c r="K83" s="89" t="str">
        <f>IF(O83&gt;=$D$1,"1","0")</f>
        <v>1</v>
      </c>
      <c r="L83" s="99"/>
      <c r="M83" s="99"/>
      <c r="N83" s="92">
        <f t="shared" si="73"/>
        <v>5</v>
      </c>
      <c r="O83" s="93">
        <f t="shared" si="74"/>
        <v>72</v>
      </c>
      <c r="P83" s="134">
        <v>16</v>
      </c>
      <c r="Q83" s="134"/>
      <c r="R83" s="134">
        <v>16</v>
      </c>
      <c r="S83" s="134"/>
      <c r="T83" s="134">
        <v>16</v>
      </c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7"/>
      <c r="AO83" s="137"/>
      <c r="AP83" s="137"/>
      <c r="AQ83" s="138"/>
      <c r="AR83" s="138"/>
      <c r="AS83" s="138"/>
      <c r="AT83" s="138"/>
      <c r="AU83" s="97"/>
      <c r="AV83" s="97"/>
      <c r="AW83" s="35"/>
      <c r="AX83" s="35"/>
      <c r="AY83" s="35"/>
      <c r="AZ83" s="35"/>
      <c r="BA83" s="35"/>
      <c r="BB83" s="35">
        <v>16</v>
      </c>
      <c r="BC83" s="35"/>
      <c r="BD83" s="35">
        <v>8</v>
      </c>
      <c r="BE83" s="35"/>
      <c r="BF83" s="35"/>
      <c r="BG83" s="35"/>
      <c r="BH83" s="35"/>
      <c r="BI83" s="35"/>
      <c r="BJ83" s="35"/>
      <c r="BK83" s="35"/>
      <c r="BL83" s="35"/>
      <c r="BM83" s="35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46"/>
      <c r="BY83" s="37"/>
      <c r="BZ83" s="37"/>
      <c r="CA83" s="37"/>
      <c r="CB83" s="37"/>
      <c r="CC83" s="24"/>
    </row>
    <row r="84" spans="1:81" ht="19.5" customHeight="1">
      <c r="A84" s="83"/>
      <c r="B84" s="84"/>
      <c r="C84" s="84"/>
      <c r="D84" s="84" t="s">
        <v>44</v>
      </c>
      <c r="E84" s="86">
        <v>4</v>
      </c>
      <c r="F84" s="87">
        <v>24515</v>
      </c>
      <c r="G84" s="98">
        <f t="shared" ca="1" si="75"/>
        <v>50.755555555555553</v>
      </c>
      <c r="H84" s="89" t="str">
        <f t="shared" ref="H84:H99" ca="1" si="77">IF(AND(G84&gt;=$C$2,O84&gt;=$D$1), "1","0")</f>
        <v>0</v>
      </c>
      <c r="I84" s="90">
        <f t="shared" ref="I84:I90" ca="1" si="78">ABS(H84)</f>
        <v>0</v>
      </c>
      <c r="J84" s="90">
        <f t="shared" si="76"/>
        <v>1</v>
      </c>
      <c r="K84" s="89" t="str">
        <f t="shared" ref="K84:K99" si="79">IF(O84&gt;=$D$1,"1","0")</f>
        <v>1</v>
      </c>
      <c r="L84" s="99"/>
      <c r="M84" s="99"/>
      <c r="N84" s="92">
        <f t="shared" si="73"/>
        <v>3</v>
      </c>
      <c r="O84" s="93">
        <f t="shared" si="74"/>
        <v>48</v>
      </c>
      <c r="P84" s="134">
        <v>16</v>
      </c>
      <c r="Q84" s="134"/>
      <c r="R84" s="134">
        <v>16</v>
      </c>
      <c r="S84" s="134"/>
      <c r="T84" s="134">
        <v>16</v>
      </c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7"/>
      <c r="AO84" s="137"/>
      <c r="AP84" s="137"/>
      <c r="AQ84" s="138"/>
      <c r="AR84" s="138"/>
      <c r="AS84" s="138"/>
      <c r="AT84" s="138"/>
      <c r="AU84" s="97"/>
      <c r="AV84" s="97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46"/>
      <c r="BY84" s="37"/>
      <c r="BZ84" s="37"/>
      <c r="CA84" s="37"/>
      <c r="CB84" s="37"/>
      <c r="CC84" s="24"/>
    </row>
    <row r="85" spans="1:81" ht="20.100000000000001" customHeight="1">
      <c r="A85" s="83"/>
      <c r="B85" s="84"/>
      <c r="C85" s="84"/>
      <c r="D85" s="84" t="s">
        <v>43</v>
      </c>
      <c r="E85" s="86">
        <v>4</v>
      </c>
      <c r="F85" s="87">
        <v>24739</v>
      </c>
      <c r="G85" s="98">
        <f t="shared" ca="1" si="75"/>
        <v>50.138888888888886</v>
      </c>
      <c r="H85" s="89" t="str">
        <f t="shared" ca="1" si="77"/>
        <v>0</v>
      </c>
      <c r="I85" s="90">
        <f t="shared" ca="1" si="78"/>
        <v>0</v>
      </c>
      <c r="J85" s="90">
        <f t="shared" si="76"/>
        <v>1</v>
      </c>
      <c r="K85" s="89" t="str">
        <f t="shared" si="79"/>
        <v>1</v>
      </c>
      <c r="L85" s="99"/>
      <c r="M85" s="99"/>
      <c r="N85" s="92">
        <f t="shared" si="73"/>
        <v>5</v>
      </c>
      <c r="O85" s="93">
        <f t="shared" si="74"/>
        <v>64</v>
      </c>
      <c r="P85" s="134" t="s">
        <v>103</v>
      </c>
      <c r="Q85" s="134"/>
      <c r="R85" s="134">
        <v>16</v>
      </c>
      <c r="S85" s="134"/>
      <c r="T85" s="134">
        <v>16</v>
      </c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7"/>
      <c r="AO85" s="137"/>
      <c r="AP85" s="137"/>
      <c r="AQ85" s="138"/>
      <c r="AR85" s="138"/>
      <c r="AS85" s="138"/>
      <c r="AT85" s="138"/>
      <c r="AU85" s="97"/>
      <c r="AV85" s="97"/>
      <c r="AW85" s="35"/>
      <c r="AX85" s="35"/>
      <c r="AY85" s="35"/>
      <c r="AZ85" s="35"/>
      <c r="BA85" s="35"/>
      <c r="BB85" s="35">
        <v>16</v>
      </c>
      <c r="BC85" s="35"/>
      <c r="BD85" s="35">
        <v>8</v>
      </c>
      <c r="BE85" s="35"/>
      <c r="BF85" s="35"/>
      <c r="BG85" s="35">
        <v>8</v>
      </c>
      <c r="BH85" s="35"/>
      <c r="BI85" s="35"/>
      <c r="BJ85" s="35"/>
      <c r="BK85" s="35"/>
      <c r="BL85" s="35"/>
      <c r="BM85" s="35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46"/>
      <c r="BY85" s="37"/>
      <c r="BZ85" s="37"/>
      <c r="CA85" s="37"/>
      <c r="CB85" s="37"/>
      <c r="CC85" s="24"/>
    </row>
    <row r="86" spans="1:81" ht="20.100000000000001" customHeight="1">
      <c r="A86" s="83"/>
      <c r="B86" s="84"/>
      <c r="C86" s="84"/>
      <c r="D86" s="84" t="s">
        <v>44</v>
      </c>
      <c r="E86" s="86">
        <v>4</v>
      </c>
      <c r="F86" s="87">
        <v>25769</v>
      </c>
      <c r="G86" s="98">
        <f t="shared" ca="1" si="75"/>
        <v>47.31666666666667</v>
      </c>
      <c r="H86" s="89" t="str">
        <f t="shared" ca="1" si="77"/>
        <v>0</v>
      </c>
      <c r="I86" s="90">
        <f t="shared" ca="1" si="78"/>
        <v>0</v>
      </c>
      <c r="J86" s="90">
        <f t="shared" si="76"/>
        <v>1</v>
      </c>
      <c r="K86" s="89" t="str">
        <f t="shared" si="79"/>
        <v>1</v>
      </c>
      <c r="L86" s="99"/>
      <c r="M86" s="99"/>
      <c r="N86" s="92">
        <f t="shared" si="73"/>
        <v>3</v>
      </c>
      <c r="O86" s="93">
        <f t="shared" si="74"/>
        <v>48</v>
      </c>
      <c r="P86" s="134">
        <v>16</v>
      </c>
      <c r="Q86" s="134"/>
      <c r="R86" s="134">
        <v>16</v>
      </c>
      <c r="S86" s="134"/>
      <c r="T86" s="134">
        <v>16</v>
      </c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7"/>
      <c r="AO86" s="137"/>
      <c r="AP86" s="137"/>
      <c r="AQ86" s="138"/>
      <c r="AR86" s="138"/>
      <c r="AS86" s="138"/>
      <c r="AT86" s="138"/>
      <c r="AU86" s="97"/>
      <c r="AV86" s="97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46"/>
      <c r="BY86" s="37"/>
      <c r="BZ86" s="37"/>
      <c r="CA86" s="37"/>
      <c r="CB86" s="37"/>
      <c r="CC86" s="24"/>
    </row>
    <row r="87" spans="1:81" ht="20.100000000000001" customHeight="1">
      <c r="A87" s="83"/>
      <c r="B87" s="84"/>
      <c r="C87" s="84"/>
      <c r="D87" s="84" t="s">
        <v>44</v>
      </c>
      <c r="E87" s="86">
        <v>4</v>
      </c>
      <c r="F87" s="87">
        <v>27063</v>
      </c>
      <c r="G87" s="98">
        <f t="shared" ca="1" si="75"/>
        <v>43.780555555555559</v>
      </c>
      <c r="H87" s="89" t="str">
        <f t="shared" ca="1" si="77"/>
        <v>0</v>
      </c>
      <c r="I87" s="90">
        <f t="shared" ca="1" si="78"/>
        <v>0</v>
      </c>
      <c r="J87" s="90">
        <f t="shared" si="76"/>
        <v>1</v>
      </c>
      <c r="K87" s="89" t="str">
        <f t="shared" si="79"/>
        <v>1</v>
      </c>
      <c r="L87" s="99"/>
      <c r="M87" s="99"/>
      <c r="N87" s="92">
        <f t="shared" si="73"/>
        <v>3</v>
      </c>
      <c r="O87" s="93">
        <f t="shared" si="74"/>
        <v>48</v>
      </c>
      <c r="P87" s="134">
        <v>16</v>
      </c>
      <c r="Q87" s="134"/>
      <c r="R87" s="134">
        <v>16</v>
      </c>
      <c r="S87" s="134"/>
      <c r="T87" s="134">
        <v>16</v>
      </c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7"/>
      <c r="AO87" s="137"/>
      <c r="AP87" s="137"/>
      <c r="AQ87" s="138"/>
      <c r="AR87" s="138"/>
      <c r="AS87" s="138"/>
      <c r="AT87" s="138"/>
      <c r="AU87" s="97"/>
      <c r="AV87" s="97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46"/>
      <c r="BY87" s="37"/>
      <c r="BZ87" s="37"/>
      <c r="CA87" s="37"/>
      <c r="CB87" s="37"/>
      <c r="CC87" s="24"/>
    </row>
    <row r="88" spans="1:81" ht="19.5" customHeight="1">
      <c r="A88" s="83"/>
      <c r="B88" s="84"/>
      <c r="C88" s="84"/>
      <c r="D88" s="84" t="s">
        <v>45</v>
      </c>
      <c r="E88" s="86">
        <v>4</v>
      </c>
      <c r="F88" s="87">
        <v>27224</v>
      </c>
      <c r="G88" s="98">
        <f t="shared" ref="G88:G90" ca="1" si="80">YEARFRAC(TODAY(),F88)</f>
        <v>43.333333333333336</v>
      </c>
      <c r="H88" s="89" t="str">
        <f t="shared" ca="1" si="77"/>
        <v>0</v>
      </c>
      <c r="I88" s="90">
        <f t="shared" ca="1" si="78"/>
        <v>0</v>
      </c>
      <c r="J88" s="90">
        <f t="shared" si="76"/>
        <v>1</v>
      </c>
      <c r="K88" s="89" t="str">
        <f t="shared" si="79"/>
        <v>1</v>
      </c>
      <c r="L88" s="99"/>
      <c r="M88" s="99"/>
      <c r="N88" s="92">
        <f t="shared" si="73"/>
        <v>7</v>
      </c>
      <c r="O88" s="93">
        <f t="shared" si="74"/>
        <v>66</v>
      </c>
      <c r="P88" s="134">
        <v>16</v>
      </c>
      <c r="Q88" s="134"/>
      <c r="R88" s="134">
        <v>16</v>
      </c>
      <c r="S88" s="134"/>
      <c r="T88" s="134">
        <v>16</v>
      </c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7"/>
      <c r="AO88" s="137"/>
      <c r="AP88" s="137"/>
      <c r="AQ88" s="138"/>
      <c r="AR88" s="138"/>
      <c r="AS88" s="138"/>
      <c r="AT88" s="138"/>
      <c r="AU88" s="97"/>
      <c r="AV88" s="97"/>
      <c r="AW88" s="35">
        <v>5</v>
      </c>
      <c r="AX88" s="35"/>
      <c r="AY88" s="35">
        <v>4</v>
      </c>
      <c r="AZ88" s="35">
        <v>4</v>
      </c>
      <c r="BA88" s="35">
        <v>5</v>
      </c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46"/>
      <c r="BY88" s="37"/>
      <c r="BZ88" s="37"/>
      <c r="CA88" s="37"/>
      <c r="CB88" s="37"/>
      <c r="CC88" s="24"/>
    </row>
    <row r="89" spans="1:81" ht="20.100000000000001" customHeight="1">
      <c r="A89" s="83"/>
      <c r="B89" s="101"/>
      <c r="C89" s="101"/>
      <c r="D89" s="101" t="s">
        <v>87</v>
      </c>
      <c r="E89" s="86">
        <v>4</v>
      </c>
      <c r="F89" s="87">
        <v>30580</v>
      </c>
      <c r="G89" s="98">
        <f t="shared" ca="1" si="80"/>
        <v>34.147222222222226</v>
      </c>
      <c r="H89" s="89" t="str">
        <f t="shared" ca="1" si="77"/>
        <v>0</v>
      </c>
      <c r="I89" s="90">
        <f t="shared" ca="1" si="78"/>
        <v>0</v>
      </c>
      <c r="J89" s="90">
        <f t="shared" si="76"/>
        <v>1</v>
      </c>
      <c r="K89" s="91" t="str">
        <f t="shared" si="79"/>
        <v>1</v>
      </c>
      <c r="L89" s="99"/>
      <c r="M89" s="99"/>
      <c r="N89" s="92">
        <f t="shared" si="73"/>
        <v>3</v>
      </c>
      <c r="O89" s="93">
        <f t="shared" si="74"/>
        <v>48</v>
      </c>
      <c r="P89" s="134">
        <v>16</v>
      </c>
      <c r="Q89" s="134"/>
      <c r="R89" s="134">
        <v>16</v>
      </c>
      <c r="S89" s="134"/>
      <c r="T89" s="134">
        <v>16</v>
      </c>
      <c r="U89" s="135"/>
      <c r="V89" s="135"/>
      <c r="W89" s="136"/>
      <c r="X89" s="135"/>
      <c r="Y89" s="135"/>
      <c r="Z89" s="135"/>
      <c r="AA89" s="135"/>
      <c r="AB89" s="135"/>
      <c r="AC89" s="135"/>
      <c r="AD89" s="135"/>
      <c r="AE89" s="135"/>
      <c r="AF89" s="136"/>
      <c r="AG89" s="136"/>
      <c r="AH89" s="136"/>
      <c r="AI89" s="136"/>
      <c r="AJ89" s="136"/>
      <c r="AK89" s="136"/>
      <c r="AL89" s="136"/>
      <c r="AM89" s="136"/>
      <c r="AN89" s="137"/>
      <c r="AO89" s="137"/>
      <c r="AP89" s="137"/>
      <c r="AQ89" s="138"/>
      <c r="AR89" s="138"/>
      <c r="AS89" s="138"/>
      <c r="AT89" s="138"/>
      <c r="AU89" s="97"/>
      <c r="AV89" s="97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7"/>
      <c r="BY89" s="37"/>
      <c r="BZ89" s="37"/>
      <c r="CA89" s="37"/>
      <c r="CB89" s="37"/>
      <c r="CC89" s="24"/>
    </row>
    <row r="90" spans="1:81" ht="20.100000000000001" customHeight="1">
      <c r="A90" s="83"/>
      <c r="B90" s="84"/>
      <c r="C90" s="84"/>
      <c r="D90" s="84" t="s">
        <v>46</v>
      </c>
      <c r="E90" s="86">
        <v>4</v>
      </c>
      <c r="F90" s="87">
        <v>29531</v>
      </c>
      <c r="G90" s="98">
        <f t="shared" ca="1" si="80"/>
        <v>37.022222222222226</v>
      </c>
      <c r="H90" s="89" t="str">
        <f t="shared" ca="1" si="77"/>
        <v>0</v>
      </c>
      <c r="I90" s="90">
        <f t="shared" ca="1" si="78"/>
        <v>0</v>
      </c>
      <c r="J90" s="90">
        <f t="shared" si="76"/>
        <v>1</v>
      </c>
      <c r="K90" s="89" t="str">
        <f t="shared" si="79"/>
        <v>1</v>
      </c>
      <c r="L90" s="99"/>
      <c r="M90" s="99"/>
      <c r="N90" s="92">
        <f t="shared" si="73"/>
        <v>3</v>
      </c>
      <c r="O90" s="93">
        <f t="shared" si="74"/>
        <v>48</v>
      </c>
      <c r="P90" s="134">
        <v>16</v>
      </c>
      <c r="Q90" s="134"/>
      <c r="R90" s="134">
        <v>16</v>
      </c>
      <c r="S90" s="134"/>
      <c r="T90" s="134">
        <v>16</v>
      </c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7"/>
      <c r="AO90" s="137"/>
      <c r="AP90" s="137"/>
      <c r="AQ90" s="138"/>
      <c r="AR90" s="138"/>
      <c r="AS90" s="138"/>
      <c r="AT90" s="138"/>
      <c r="AU90" s="97"/>
      <c r="AV90" s="97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46"/>
      <c r="BY90" s="37"/>
      <c r="BZ90" s="37"/>
      <c r="CA90" s="37"/>
      <c r="CB90" s="37"/>
      <c r="CC90" s="24"/>
    </row>
    <row r="91" spans="1:81" ht="20.100000000000001" customHeight="1">
      <c r="A91" s="83"/>
      <c r="B91" s="84"/>
      <c r="C91" s="84"/>
      <c r="D91" s="84" t="s">
        <v>43</v>
      </c>
      <c r="E91" s="86">
        <v>4</v>
      </c>
      <c r="F91" s="87">
        <v>27721</v>
      </c>
      <c r="G91" s="98">
        <f t="shared" ref="G91:G99" ca="1" si="81">YEARFRAC(TODAY(),F91)</f>
        <v>41.975000000000001</v>
      </c>
      <c r="H91" s="89" t="str">
        <f t="shared" ca="1" si="77"/>
        <v>0</v>
      </c>
      <c r="I91" s="90">
        <f t="shared" ref="I91:I99" ca="1" si="82">ABS(H91)</f>
        <v>0</v>
      </c>
      <c r="J91" s="90">
        <f t="shared" ref="J91:J99" si="83">ABS(K91)</f>
        <v>1</v>
      </c>
      <c r="K91" s="89" t="str">
        <f t="shared" si="79"/>
        <v>1</v>
      </c>
      <c r="L91" s="99"/>
      <c r="M91" s="99"/>
      <c r="N91" s="92">
        <f t="shared" si="73"/>
        <v>6</v>
      </c>
      <c r="O91" s="93">
        <f t="shared" si="74"/>
        <v>80</v>
      </c>
      <c r="P91" s="134">
        <v>16</v>
      </c>
      <c r="Q91" s="134"/>
      <c r="R91" s="134">
        <v>16</v>
      </c>
      <c r="S91" s="134"/>
      <c r="T91" s="134">
        <v>16</v>
      </c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7"/>
      <c r="AO91" s="137"/>
      <c r="AP91" s="137"/>
      <c r="AQ91" s="138"/>
      <c r="AR91" s="138"/>
      <c r="AS91" s="138"/>
      <c r="AT91" s="138"/>
      <c r="AU91" s="97"/>
      <c r="AV91" s="97"/>
      <c r="AW91" s="35"/>
      <c r="AX91" s="35"/>
      <c r="AY91" s="35"/>
      <c r="AZ91" s="35"/>
      <c r="BA91" s="35"/>
      <c r="BB91" s="35">
        <v>16</v>
      </c>
      <c r="BC91" s="35"/>
      <c r="BD91" s="35">
        <v>8</v>
      </c>
      <c r="BE91" s="35">
        <v>8</v>
      </c>
      <c r="BF91" s="35"/>
      <c r="BG91" s="35"/>
      <c r="BH91" s="35"/>
      <c r="BI91" s="35"/>
      <c r="BJ91" s="35"/>
      <c r="BK91" s="35"/>
      <c r="BL91" s="35"/>
      <c r="BM91" s="35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46"/>
      <c r="BY91" s="37"/>
      <c r="BZ91" s="37"/>
      <c r="CA91" s="37"/>
      <c r="CB91" s="37"/>
      <c r="CC91" s="24"/>
    </row>
    <row r="92" spans="1:81" ht="20.100000000000001" customHeight="1">
      <c r="A92" s="83"/>
      <c r="B92" s="84"/>
      <c r="C92" s="84"/>
      <c r="D92" s="84" t="s">
        <v>48</v>
      </c>
      <c r="E92" s="86">
        <v>4</v>
      </c>
      <c r="F92" s="87">
        <v>28464</v>
      </c>
      <c r="G92" s="98">
        <f t="shared" ca="1" si="81"/>
        <v>39.94166666666667</v>
      </c>
      <c r="H92" s="89" t="str">
        <f t="shared" ca="1" si="77"/>
        <v>0</v>
      </c>
      <c r="I92" s="90">
        <f t="shared" ca="1" si="82"/>
        <v>0</v>
      </c>
      <c r="J92" s="90">
        <f t="shared" si="83"/>
        <v>1</v>
      </c>
      <c r="K92" s="89" t="str">
        <f t="shared" si="79"/>
        <v>1</v>
      </c>
      <c r="L92" s="99"/>
      <c r="M92" s="99"/>
      <c r="N92" s="92">
        <f t="shared" si="73"/>
        <v>3</v>
      </c>
      <c r="O92" s="93">
        <f t="shared" si="74"/>
        <v>48</v>
      </c>
      <c r="P92" s="134">
        <v>16</v>
      </c>
      <c r="Q92" s="134"/>
      <c r="R92" s="134">
        <v>16</v>
      </c>
      <c r="S92" s="134"/>
      <c r="T92" s="134">
        <v>16</v>
      </c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7"/>
      <c r="AO92" s="137"/>
      <c r="AP92" s="137"/>
      <c r="AQ92" s="138"/>
      <c r="AR92" s="138"/>
      <c r="AS92" s="138"/>
      <c r="AT92" s="138"/>
      <c r="AU92" s="97"/>
      <c r="AV92" s="97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46"/>
      <c r="BY92" s="37"/>
      <c r="BZ92" s="37"/>
      <c r="CA92" s="37"/>
      <c r="CB92" s="37"/>
      <c r="CC92" s="24"/>
    </row>
    <row r="93" spans="1:81" ht="19.5" customHeight="1">
      <c r="A93" s="83"/>
      <c r="B93" s="84"/>
      <c r="C93" s="84"/>
      <c r="D93" s="84" t="s">
        <v>43</v>
      </c>
      <c r="E93" s="86">
        <v>4</v>
      </c>
      <c r="F93" s="87">
        <v>28499</v>
      </c>
      <c r="G93" s="98">
        <f t="shared" ca="1" si="81"/>
        <v>39.847222222222221</v>
      </c>
      <c r="H93" s="89" t="str">
        <f t="shared" ca="1" si="77"/>
        <v>0</v>
      </c>
      <c r="I93" s="90">
        <f t="shared" ca="1" si="82"/>
        <v>0</v>
      </c>
      <c r="J93" s="90">
        <f t="shared" si="83"/>
        <v>1</v>
      </c>
      <c r="K93" s="89" t="str">
        <f t="shared" si="79"/>
        <v>1</v>
      </c>
      <c r="L93" s="99"/>
      <c r="M93" s="99"/>
      <c r="N93" s="92">
        <f t="shared" si="73"/>
        <v>6</v>
      </c>
      <c r="O93" s="93">
        <f t="shared" si="74"/>
        <v>80</v>
      </c>
      <c r="P93" s="134">
        <v>16</v>
      </c>
      <c r="Q93" s="134"/>
      <c r="R93" s="134">
        <v>16</v>
      </c>
      <c r="S93" s="134"/>
      <c r="T93" s="134">
        <v>16</v>
      </c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7"/>
      <c r="AO93" s="137"/>
      <c r="AP93" s="137"/>
      <c r="AQ93" s="138"/>
      <c r="AR93" s="138"/>
      <c r="AS93" s="138"/>
      <c r="AT93" s="138"/>
      <c r="AU93" s="97"/>
      <c r="AV93" s="97"/>
      <c r="AW93" s="35"/>
      <c r="AX93" s="35"/>
      <c r="AY93" s="35"/>
      <c r="AZ93" s="35"/>
      <c r="BA93" s="35"/>
      <c r="BB93" s="35">
        <v>16</v>
      </c>
      <c r="BC93" s="35">
        <v>8</v>
      </c>
      <c r="BD93" s="35">
        <v>8</v>
      </c>
      <c r="BE93" s="35"/>
      <c r="BF93" s="35"/>
      <c r="BG93" s="35"/>
      <c r="BH93" s="35"/>
      <c r="BI93" s="35"/>
      <c r="BJ93" s="35"/>
      <c r="BK93" s="35"/>
      <c r="BL93" s="35"/>
      <c r="BM93" s="35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46"/>
      <c r="BY93" s="37"/>
      <c r="BZ93" s="37"/>
      <c r="CA93" s="37"/>
      <c r="CB93" s="37"/>
      <c r="CC93" s="24"/>
    </row>
    <row r="94" spans="1:81" ht="20.100000000000001" customHeight="1">
      <c r="A94" s="83"/>
      <c r="B94" s="84"/>
      <c r="C94" s="84"/>
      <c r="D94" s="84" t="s">
        <v>48</v>
      </c>
      <c r="E94" s="86">
        <v>4</v>
      </c>
      <c r="F94" s="87">
        <v>28884</v>
      </c>
      <c r="G94" s="98">
        <f t="shared" ca="1" si="81"/>
        <v>38.791666666666664</v>
      </c>
      <c r="H94" s="89" t="str">
        <f t="shared" ca="1" si="77"/>
        <v>0</v>
      </c>
      <c r="I94" s="90">
        <f t="shared" ca="1" si="82"/>
        <v>0</v>
      </c>
      <c r="J94" s="90">
        <f t="shared" si="83"/>
        <v>1</v>
      </c>
      <c r="K94" s="89" t="str">
        <f t="shared" si="79"/>
        <v>1</v>
      </c>
      <c r="L94" s="99"/>
      <c r="M94" s="99"/>
      <c r="N94" s="92">
        <f t="shared" si="73"/>
        <v>3</v>
      </c>
      <c r="O94" s="93">
        <f t="shared" si="74"/>
        <v>48</v>
      </c>
      <c r="P94" s="134">
        <v>16</v>
      </c>
      <c r="Q94" s="134"/>
      <c r="R94" s="134">
        <v>16</v>
      </c>
      <c r="S94" s="134"/>
      <c r="T94" s="134">
        <v>16</v>
      </c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7"/>
      <c r="AO94" s="137"/>
      <c r="AP94" s="137"/>
      <c r="AQ94" s="138"/>
      <c r="AR94" s="138"/>
      <c r="AS94" s="138"/>
      <c r="AT94" s="138"/>
      <c r="AU94" s="97"/>
      <c r="AV94" s="97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46"/>
      <c r="BY94" s="37"/>
      <c r="BZ94" s="37"/>
      <c r="CA94" s="37"/>
      <c r="CB94" s="37"/>
      <c r="CC94" s="24"/>
    </row>
    <row r="95" spans="1:81" ht="20.100000000000001" customHeight="1">
      <c r="A95" s="83"/>
      <c r="B95" s="84"/>
      <c r="C95" s="84"/>
      <c r="D95" s="84" t="s">
        <v>49</v>
      </c>
      <c r="E95" s="86">
        <v>4</v>
      </c>
      <c r="F95" s="87">
        <v>32870</v>
      </c>
      <c r="G95" s="98">
        <f t="shared" ca="1" si="81"/>
        <v>27.877777777777776</v>
      </c>
      <c r="H95" s="89" t="str">
        <f t="shared" ca="1" si="77"/>
        <v>0</v>
      </c>
      <c r="I95" s="90">
        <f t="shared" ca="1" si="82"/>
        <v>0</v>
      </c>
      <c r="J95" s="90">
        <f t="shared" si="83"/>
        <v>1</v>
      </c>
      <c r="K95" s="89" t="str">
        <f t="shared" si="79"/>
        <v>1</v>
      </c>
      <c r="L95" s="99"/>
      <c r="M95" s="99"/>
      <c r="N95" s="92">
        <f t="shared" si="73"/>
        <v>3</v>
      </c>
      <c r="O95" s="93">
        <f t="shared" si="74"/>
        <v>48</v>
      </c>
      <c r="P95" s="134">
        <v>16</v>
      </c>
      <c r="Q95" s="134"/>
      <c r="R95" s="134">
        <v>16</v>
      </c>
      <c r="S95" s="134"/>
      <c r="T95" s="134">
        <v>16</v>
      </c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7"/>
      <c r="AO95" s="137"/>
      <c r="AP95" s="137"/>
      <c r="AQ95" s="138"/>
      <c r="AR95" s="138"/>
      <c r="AS95" s="138"/>
      <c r="AT95" s="138"/>
      <c r="AU95" s="97"/>
      <c r="AV95" s="97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46"/>
      <c r="BY95" s="37"/>
      <c r="BZ95" s="37"/>
      <c r="CA95" s="37"/>
      <c r="CB95" s="37"/>
      <c r="CC95" s="24"/>
    </row>
    <row r="96" spans="1:81" ht="19.5" customHeight="1">
      <c r="A96" s="83"/>
      <c r="B96" s="156"/>
      <c r="C96" s="156"/>
      <c r="D96" s="84" t="s">
        <v>50</v>
      </c>
      <c r="E96" s="86">
        <v>4</v>
      </c>
      <c r="F96" s="87">
        <v>30872</v>
      </c>
      <c r="G96" s="98">
        <f t="shared" ca="1" si="81"/>
        <v>33.347222222222221</v>
      </c>
      <c r="H96" s="89" t="str">
        <f t="shared" ca="1" si="77"/>
        <v>0</v>
      </c>
      <c r="I96" s="90">
        <f t="shared" ca="1" si="82"/>
        <v>0</v>
      </c>
      <c r="J96" s="90">
        <f t="shared" si="83"/>
        <v>1</v>
      </c>
      <c r="K96" s="89" t="str">
        <f t="shared" si="79"/>
        <v>1</v>
      </c>
      <c r="L96" s="99"/>
      <c r="M96" s="99"/>
      <c r="N96" s="92">
        <f t="shared" si="73"/>
        <v>3</v>
      </c>
      <c r="O96" s="93">
        <f t="shared" si="74"/>
        <v>48</v>
      </c>
      <c r="P96" s="134">
        <v>16</v>
      </c>
      <c r="Q96" s="134"/>
      <c r="R96" s="134">
        <v>16</v>
      </c>
      <c r="S96" s="134"/>
      <c r="T96" s="134">
        <v>16</v>
      </c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7"/>
      <c r="AO96" s="137"/>
      <c r="AP96" s="137"/>
      <c r="AQ96" s="138"/>
      <c r="AR96" s="138"/>
      <c r="AS96" s="138"/>
      <c r="AT96" s="138"/>
      <c r="AU96" s="97"/>
      <c r="AV96" s="97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46"/>
      <c r="BY96" s="37"/>
      <c r="BZ96" s="37"/>
      <c r="CA96" s="37"/>
      <c r="CB96" s="37"/>
      <c r="CC96" s="24"/>
    </row>
    <row r="97" spans="1:81" ht="19.5" customHeight="1">
      <c r="A97" s="162" t="s">
        <v>94</v>
      </c>
      <c r="B97" s="84"/>
      <c r="C97" s="84"/>
      <c r="D97" s="163" t="s">
        <v>43</v>
      </c>
      <c r="E97" s="164">
        <v>4</v>
      </c>
      <c r="F97" s="165">
        <v>23435</v>
      </c>
      <c r="G97" s="166">
        <f t="shared" ca="1" si="81"/>
        <v>53.711111111111109</v>
      </c>
      <c r="H97" s="167" t="str">
        <f t="shared" ca="1" si="77"/>
        <v>0</v>
      </c>
      <c r="I97" s="168">
        <f t="shared" ca="1" si="82"/>
        <v>0</v>
      </c>
      <c r="J97" s="168">
        <f t="shared" si="83"/>
        <v>1</v>
      </c>
      <c r="K97" s="167" t="str">
        <f t="shared" si="79"/>
        <v>1</v>
      </c>
      <c r="L97" s="169"/>
      <c r="M97" s="169"/>
      <c r="N97" s="170">
        <f t="shared" si="73"/>
        <v>3</v>
      </c>
      <c r="O97" s="93">
        <f t="shared" si="74"/>
        <v>40</v>
      </c>
      <c r="P97" s="171">
        <v>16</v>
      </c>
      <c r="Q97" s="171"/>
      <c r="R97" s="171">
        <v>16</v>
      </c>
      <c r="S97" s="171" t="s">
        <v>103</v>
      </c>
      <c r="T97" s="171">
        <v>8</v>
      </c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7"/>
      <c r="AO97" s="137"/>
      <c r="AP97" s="137"/>
      <c r="AQ97" s="138"/>
      <c r="AR97" s="138"/>
      <c r="AS97" s="138"/>
      <c r="AT97" s="138"/>
      <c r="AU97" s="97"/>
      <c r="AV97" s="97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7"/>
      <c r="BY97" s="37"/>
      <c r="BZ97" s="37"/>
      <c r="CA97" s="37"/>
      <c r="CB97" s="37"/>
      <c r="CC97" s="24"/>
    </row>
    <row r="98" spans="1:81" ht="19.5" customHeight="1">
      <c r="A98" s="162" t="s">
        <v>94</v>
      </c>
      <c r="B98" s="84"/>
      <c r="C98" s="84"/>
      <c r="D98" s="163" t="s">
        <v>108</v>
      </c>
      <c r="E98" s="164">
        <v>4</v>
      </c>
      <c r="F98" s="165">
        <v>25985</v>
      </c>
      <c r="G98" s="166">
        <f t="shared" ca="1" si="81"/>
        <v>46.730555555555554</v>
      </c>
      <c r="H98" s="167" t="str">
        <f t="shared" ca="1" si="77"/>
        <v>0</v>
      </c>
      <c r="I98" s="168">
        <f t="shared" ca="1" si="82"/>
        <v>0</v>
      </c>
      <c r="J98" s="168">
        <f t="shared" si="83"/>
        <v>1</v>
      </c>
      <c r="K98" s="167" t="str">
        <f t="shared" si="79"/>
        <v>1</v>
      </c>
      <c r="L98" s="169"/>
      <c r="M98" s="169"/>
      <c r="N98" s="170">
        <f t="shared" si="73"/>
        <v>3</v>
      </c>
      <c r="O98" s="93">
        <f t="shared" si="74"/>
        <v>40</v>
      </c>
      <c r="P98" s="171">
        <v>16</v>
      </c>
      <c r="Q98" s="171"/>
      <c r="R98" s="171">
        <v>16</v>
      </c>
      <c r="S98" s="171"/>
      <c r="T98" s="171">
        <v>8</v>
      </c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7"/>
      <c r="AO98" s="137"/>
      <c r="AP98" s="137"/>
      <c r="AQ98" s="138"/>
      <c r="AR98" s="138"/>
      <c r="AS98" s="138"/>
      <c r="AT98" s="138"/>
      <c r="AU98" s="97"/>
      <c r="AV98" s="97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7"/>
      <c r="BY98" s="37"/>
      <c r="BZ98" s="37"/>
      <c r="CA98" s="37"/>
      <c r="CB98" s="37"/>
      <c r="CC98" s="24"/>
    </row>
    <row r="99" spans="1:81" ht="20.100000000000001" customHeight="1">
      <c r="A99" s="162" t="s">
        <v>94</v>
      </c>
      <c r="B99" s="84"/>
      <c r="C99" s="84"/>
      <c r="D99" s="163" t="s">
        <v>107</v>
      </c>
      <c r="E99" s="164">
        <v>4</v>
      </c>
      <c r="F99" s="165">
        <v>27447</v>
      </c>
      <c r="G99" s="166">
        <f t="shared" ca="1" si="81"/>
        <v>42.727777777777774</v>
      </c>
      <c r="H99" s="167" t="str">
        <f t="shared" ca="1" si="77"/>
        <v>0</v>
      </c>
      <c r="I99" s="168">
        <f t="shared" ca="1" si="82"/>
        <v>0</v>
      </c>
      <c r="J99" s="168">
        <f t="shared" si="83"/>
        <v>1</v>
      </c>
      <c r="K99" s="167" t="str">
        <f t="shared" si="79"/>
        <v>1</v>
      </c>
      <c r="L99" s="169"/>
      <c r="M99" s="169"/>
      <c r="N99" s="170">
        <f t="shared" si="73"/>
        <v>3</v>
      </c>
      <c r="O99" s="93">
        <f t="shared" si="74"/>
        <v>40</v>
      </c>
      <c r="P99" s="171">
        <v>16</v>
      </c>
      <c r="Q99" s="171"/>
      <c r="R99" s="171">
        <v>16</v>
      </c>
      <c r="S99" s="171"/>
      <c r="T99" s="171">
        <v>8</v>
      </c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7"/>
      <c r="AO99" s="137"/>
      <c r="AP99" s="137"/>
      <c r="AQ99" s="138"/>
      <c r="AR99" s="138"/>
      <c r="AS99" s="138"/>
      <c r="AT99" s="138"/>
      <c r="AU99" s="97"/>
      <c r="AV99" s="97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7"/>
      <c r="BY99" s="37"/>
      <c r="BZ99" s="37"/>
      <c r="CA99" s="37"/>
      <c r="CB99" s="37"/>
      <c r="CC99" s="24"/>
    </row>
    <row r="100" spans="1:81" ht="20.100000000000001" hidden="1" customHeight="1">
      <c r="A100" s="83"/>
      <c r="B100" s="84"/>
      <c r="C100" s="84"/>
      <c r="D100" s="84"/>
      <c r="E100" s="103"/>
      <c r="F100" s="87"/>
      <c r="G100" s="98"/>
      <c r="H100" s="89"/>
      <c r="I100" s="90"/>
      <c r="J100" s="90"/>
      <c r="K100" s="89"/>
      <c r="L100" s="99"/>
      <c r="M100" s="99"/>
      <c r="N100" s="92"/>
      <c r="O100" s="93"/>
      <c r="P100" s="134"/>
      <c r="Q100" s="134"/>
      <c r="R100" s="134"/>
      <c r="S100" s="134"/>
      <c r="T100" s="134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7"/>
      <c r="AO100" s="137"/>
      <c r="AP100" s="137"/>
      <c r="AQ100" s="138"/>
      <c r="AR100" s="138"/>
      <c r="AS100" s="138"/>
      <c r="AT100" s="138"/>
      <c r="AU100" s="97"/>
      <c r="AV100" s="97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7"/>
      <c r="BY100" s="37"/>
      <c r="BZ100" s="37"/>
      <c r="CA100" s="37"/>
      <c r="CB100" s="37"/>
      <c r="CC100" s="24"/>
    </row>
    <row r="101" spans="1:81" ht="20.100000000000001" hidden="1" customHeight="1">
      <c r="A101" s="83"/>
      <c r="B101" s="84"/>
      <c r="C101" s="84"/>
      <c r="D101" s="84"/>
      <c r="E101" s="103"/>
      <c r="F101" s="87"/>
      <c r="G101" s="98"/>
      <c r="H101" s="89"/>
      <c r="I101" s="90"/>
      <c r="J101" s="90"/>
      <c r="K101" s="89"/>
      <c r="L101" s="99"/>
      <c r="M101" s="99"/>
      <c r="N101" s="92"/>
      <c r="O101" s="93"/>
      <c r="P101" s="134"/>
      <c r="Q101" s="134"/>
      <c r="R101" s="134"/>
      <c r="S101" s="134"/>
      <c r="T101" s="134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7"/>
      <c r="AO101" s="137"/>
      <c r="AP101" s="137"/>
      <c r="AQ101" s="138"/>
      <c r="AR101" s="138"/>
      <c r="AS101" s="138"/>
      <c r="AT101" s="138"/>
      <c r="AU101" s="97"/>
      <c r="AV101" s="97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7"/>
      <c r="BY101" s="37"/>
      <c r="BZ101" s="37"/>
      <c r="CA101" s="37"/>
      <c r="CB101" s="37"/>
      <c r="CC101" s="24"/>
    </row>
    <row r="102" spans="1:81" ht="20.100000000000001" hidden="1" customHeight="1">
      <c r="A102" s="83"/>
      <c r="B102" s="84"/>
      <c r="C102" s="84"/>
      <c r="D102" s="84"/>
      <c r="E102" s="103"/>
      <c r="F102" s="87"/>
      <c r="G102" s="98"/>
      <c r="H102" s="89"/>
      <c r="I102" s="90"/>
      <c r="J102" s="90"/>
      <c r="K102" s="89"/>
      <c r="L102" s="99"/>
      <c r="M102" s="99"/>
      <c r="N102" s="92"/>
      <c r="O102" s="93"/>
      <c r="P102" s="134"/>
      <c r="Q102" s="134"/>
      <c r="R102" s="134"/>
      <c r="S102" s="134"/>
      <c r="T102" s="134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7"/>
      <c r="AO102" s="137"/>
      <c r="AP102" s="137"/>
      <c r="AQ102" s="138"/>
      <c r="AR102" s="138"/>
      <c r="AS102" s="138"/>
      <c r="AT102" s="138"/>
      <c r="AU102" s="97"/>
      <c r="AV102" s="97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7"/>
      <c r="BY102" s="37"/>
      <c r="BZ102" s="37"/>
      <c r="CA102" s="37"/>
      <c r="CB102" s="37"/>
      <c r="CC102" s="24"/>
    </row>
    <row r="103" spans="1:81" ht="1.5" customHeight="1" thickBot="1">
      <c r="A103" s="83"/>
      <c r="B103" s="83"/>
      <c r="C103" s="160"/>
      <c r="D103" s="160"/>
      <c r="E103" s="103"/>
      <c r="F103" s="161"/>
      <c r="G103" s="108"/>
      <c r="H103" s="109"/>
      <c r="I103" s="109"/>
      <c r="J103" s="109"/>
      <c r="K103" s="109"/>
      <c r="L103" s="159"/>
      <c r="M103" s="159"/>
      <c r="N103" s="92"/>
      <c r="O103" s="93"/>
      <c r="P103" s="134"/>
      <c r="Q103" s="134"/>
      <c r="R103" s="134"/>
      <c r="S103" s="134"/>
      <c r="T103" s="134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7"/>
      <c r="AO103" s="137"/>
      <c r="AP103" s="137"/>
      <c r="AQ103" s="138"/>
      <c r="AR103" s="138"/>
      <c r="AS103" s="138"/>
      <c r="AT103" s="138"/>
      <c r="AU103" s="97"/>
      <c r="AV103" s="97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7"/>
      <c r="BY103" s="37"/>
      <c r="BZ103" s="37"/>
      <c r="CA103" s="37"/>
      <c r="CB103" s="37"/>
      <c r="CC103" s="24"/>
    </row>
    <row r="104" spans="1:81" ht="19.5" customHeight="1" thickBot="1">
      <c r="A104" s="83"/>
      <c r="B104" s="115" t="s">
        <v>24</v>
      </c>
      <c r="C104" s="106"/>
      <c r="D104" s="115" t="s">
        <v>24</v>
      </c>
      <c r="E104" s="106"/>
      <c r="F104" s="87"/>
      <c r="G104" s="108"/>
      <c r="H104" s="109"/>
      <c r="I104" s="109"/>
      <c r="J104" s="109"/>
      <c r="K104" s="109"/>
      <c r="L104" s="109"/>
      <c r="M104" s="109"/>
      <c r="N104" s="110"/>
      <c r="O104" s="93"/>
      <c r="P104" s="144">
        <f t="shared" ref="P104:AT104" si="84">SUM(P82:P103)</f>
        <v>272</v>
      </c>
      <c r="Q104" s="144">
        <f t="shared" si="84"/>
        <v>0</v>
      </c>
      <c r="R104" s="144">
        <f t="shared" si="84"/>
        <v>288</v>
      </c>
      <c r="S104" s="144">
        <f t="shared" si="84"/>
        <v>0</v>
      </c>
      <c r="T104" s="144">
        <f t="shared" si="84"/>
        <v>264</v>
      </c>
      <c r="U104" s="144">
        <f t="shared" si="84"/>
        <v>0</v>
      </c>
      <c r="V104" s="144">
        <f t="shared" si="84"/>
        <v>0</v>
      </c>
      <c r="W104" s="144">
        <f t="shared" si="84"/>
        <v>0</v>
      </c>
      <c r="X104" s="144">
        <f t="shared" si="84"/>
        <v>0</v>
      </c>
      <c r="Y104" s="144">
        <f t="shared" si="84"/>
        <v>0</v>
      </c>
      <c r="Z104" s="144">
        <f t="shared" si="84"/>
        <v>0</v>
      </c>
      <c r="AA104" s="144">
        <f t="shared" si="84"/>
        <v>0</v>
      </c>
      <c r="AB104" s="144">
        <f t="shared" si="84"/>
        <v>0</v>
      </c>
      <c r="AC104" s="144">
        <f t="shared" si="84"/>
        <v>0</v>
      </c>
      <c r="AD104" s="144">
        <f t="shared" si="84"/>
        <v>0</v>
      </c>
      <c r="AE104" s="144">
        <f t="shared" si="84"/>
        <v>0</v>
      </c>
      <c r="AF104" s="144">
        <f t="shared" si="84"/>
        <v>0</v>
      </c>
      <c r="AG104" s="144">
        <f t="shared" si="84"/>
        <v>0</v>
      </c>
      <c r="AH104" s="144">
        <f t="shared" si="84"/>
        <v>0</v>
      </c>
      <c r="AI104" s="144">
        <f t="shared" si="84"/>
        <v>0</v>
      </c>
      <c r="AJ104" s="144">
        <f t="shared" si="84"/>
        <v>0</v>
      </c>
      <c r="AK104" s="144">
        <f t="shared" si="84"/>
        <v>0</v>
      </c>
      <c r="AL104" s="144">
        <f t="shared" si="84"/>
        <v>0</v>
      </c>
      <c r="AM104" s="144">
        <f t="shared" si="84"/>
        <v>0</v>
      </c>
      <c r="AN104" s="144">
        <f t="shared" si="84"/>
        <v>0</v>
      </c>
      <c r="AO104" s="144">
        <f t="shared" si="84"/>
        <v>0</v>
      </c>
      <c r="AP104" s="144">
        <f t="shared" si="84"/>
        <v>0</v>
      </c>
      <c r="AQ104" s="144">
        <f t="shared" si="84"/>
        <v>0</v>
      </c>
      <c r="AR104" s="144">
        <f t="shared" si="84"/>
        <v>0</v>
      </c>
      <c r="AS104" s="144">
        <f t="shared" si="84"/>
        <v>0</v>
      </c>
      <c r="AT104" s="144">
        <f t="shared" si="84"/>
        <v>0</v>
      </c>
      <c r="AU104" s="117">
        <f t="shared" ref="AU104:BZ104" si="85">SUM(AU82:AU103)</f>
        <v>0</v>
      </c>
      <c r="AV104" s="117">
        <f t="shared" si="85"/>
        <v>0</v>
      </c>
      <c r="AW104" s="41">
        <f t="shared" si="85"/>
        <v>5</v>
      </c>
      <c r="AX104" s="41">
        <f t="shared" si="85"/>
        <v>0</v>
      </c>
      <c r="AY104" s="41">
        <f t="shared" si="85"/>
        <v>4</v>
      </c>
      <c r="AZ104" s="41">
        <f t="shared" si="85"/>
        <v>4</v>
      </c>
      <c r="BA104" s="41">
        <f t="shared" si="85"/>
        <v>5</v>
      </c>
      <c r="BB104" s="41">
        <f t="shared" si="85"/>
        <v>64</v>
      </c>
      <c r="BC104" s="41">
        <f t="shared" si="85"/>
        <v>8</v>
      </c>
      <c r="BD104" s="41">
        <f t="shared" si="85"/>
        <v>32</v>
      </c>
      <c r="BE104" s="41">
        <f t="shared" si="85"/>
        <v>8</v>
      </c>
      <c r="BF104" s="41">
        <f t="shared" si="85"/>
        <v>0</v>
      </c>
      <c r="BG104" s="41">
        <f t="shared" si="85"/>
        <v>8</v>
      </c>
      <c r="BH104" s="41">
        <f t="shared" si="85"/>
        <v>0</v>
      </c>
      <c r="BI104" s="41">
        <f t="shared" si="85"/>
        <v>0</v>
      </c>
      <c r="BJ104" s="41">
        <f t="shared" si="85"/>
        <v>0</v>
      </c>
      <c r="BK104" s="41">
        <f t="shared" si="85"/>
        <v>0</v>
      </c>
      <c r="BL104" s="41">
        <f t="shared" si="85"/>
        <v>0</v>
      </c>
      <c r="BM104" s="41">
        <f t="shared" si="85"/>
        <v>0</v>
      </c>
      <c r="BN104" s="41">
        <f t="shared" si="85"/>
        <v>0</v>
      </c>
      <c r="BO104" s="41">
        <f t="shared" si="85"/>
        <v>0</v>
      </c>
      <c r="BP104" s="41">
        <f t="shared" si="85"/>
        <v>0</v>
      </c>
      <c r="BQ104" s="41">
        <f t="shared" si="85"/>
        <v>0</v>
      </c>
      <c r="BR104" s="41">
        <f t="shared" si="85"/>
        <v>0</v>
      </c>
      <c r="BS104" s="41">
        <f t="shared" si="85"/>
        <v>0</v>
      </c>
      <c r="BT104" s="41">
        <f t="shared" si="85"/>
        <v>0</v>
      </c>
      <c r="BU104" s="41">
        <f t="shared" si="85"/>
        <v>0</v>
      </c>
      <c r="BV104" s="41">
        <f t="shared" si="85"/>
        <v>0</v>
      </c>
      <c r="BW104" s="41">
        <f t="shared" si="85"/>
        <v>0</v>
      </c>
      <c r="BX104" s="41">
        <f t="shared" si="85"/>
        <v>0</v>
      </c>
      <c r="BY104" s="41">
        <f t="shared" si="85"/>
        <v>0</v>
      </c>
      <c r="BZ104" s="41">
        <f t="shared" si="85"/>
        <v>0</v>
      </c>
      <c r="CA104" s="41">
        <f t="shared" ref="CA104:CB104" si="86">SUM(CA82:CA103)</f>
        <v>0</v>
      </c>
      <c r="CB104" s="41">
        <f t="shared" si="86"/>
        <v>0</v>
      </c>
      <c r="CC104" s="24"/>
    </row>
    <row r="105" spans="1:81" ht="19.5" customHeight="1" thickBot="1">
      <c r="A105" s="83"/>
      <c r="B105" s="118" t="s">
        <v>25</v>
      </c>
      <c r="C105" s="84"/>
      <c r="D105" s="118" t="s">
        <v>25</v>
      </c>
      <c r="E105" s="84"/>
      <c r="F105" s="84"/>
      <c r="G105" s="108"/>
      <c r="H105" s="109"/>
      <c r="I105" s="109"/>
      <c r="J105" s="109"/>
      <c r="K105" s="109"/>
      <c r="L105" s="109"/>
      <c r="M105" s="109"/>
      <c r="N105" s="110"/>
      <c r="O105" s="93"/>
      <c r="P105" s="145">
        <f>SUM(P104:T104)</f>
        <v>824</v>
      </c>
      <c r="Q105" s="146"/>
      <c r="R105" s="146"/>
      <c r="S105" s="146"/>
      <c r="T105" s="146"/>
      <c r="U105" s="147">
        <f>SUM(U104:AM104)</f>
        <v>0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8">
        <f>SUM(AN104:AP104)</f>
        <v>0</v>
      </c>
      <c r="AO105" s="146"/>
      <c r="AP105" s="146"/>
      <c r="AQ105" s="149">
        <f>SUM(AQ104:AV104)</f>
        <v>0</v>
      </c>
      <c r="AR105" s="146"/>
      <c r="AS105" s="146"/>
      <c r="AT105" s="146"/>
      <c r="AU105" s="120"/>
      <c r="AV105" s="120"/>
      <c r="AW105" s="44">
        <f>SUM(AW104:BM104)</f>
        <v>138</v>
      </c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5">
        <f>SUM(BN104:BW104)</f>
        <v>0</v>
      </c>
      <c r="BO105" s="43"/>
      <c r="BP105" s="43"/>
      <c r="BQ105" s="43"/>
      <c r="BR105" s="43"/>
      <c r="BS105" s="43"/>
      <c r="BT105" s="43"/>
      <c r="BU105" s="43"/>
      <c r="BV105" s="43"/>
      <c r="BW105" s="43"/>
      <c r="BX105" s="42">
        <f>SUM(BX104:CB104)</f>
        <v>0</v>
      </c>
      <c r="BY105" s="43"/>
      <c r="BZ105" s="43"/>
      <c r="CA105" s="43"/>
      <c r="CB105" s="43"/>
      <c r="CC105" s="24"/>
    </row>
    <row r="106" spans="1:81" ht="19.5" customHeight="1" thickBot="1">
      <c r="A106" s="83"/>
      <c r="B106" s="124" t="s">
        <v>26</v>
      </c>
      <c r="C106" s="125"/>
      <c r="D106" s="124" t="s">
        <v>26</v>
      </c>
      <c r="E106" s="150"/>
      <c r="F106" s="127"/>
      <c r="G106" s="128"/>
      <c r="H106" s="129"/>
      <c r="I106" s="129"/>
      <c r="J106" s="129"/>
      <c r="K106" s="129"/>
      <c r="L106" s="130"/>
      <c r="M106" s="130"/>
      <c r="N106" s="131"/>
      <c r="O106" s="132"/>
      <c r="P106" s="144">
        <f t="shared" ref="P106:AT106" si="87">COUNT(P82:P103)</f>
        <v>17</v>
      </c>
      <c r="Q106" s="144">
        <f t="shared" si="87"/>
        <v>0</v>
      </c>
      <c r="R106" s="144">
        <f t="shared" si="87"/>
        <v>18</v>
      </c>
      <c r="S106" s="144">
        <f t="shared" si="87"/>
        <v>0</v>
      </c>
      <c r="T106" s="144">
        <f t="shared" si="87"/>
        <v>18</v>
      </c>
      <c r="U106" s="144">
        <f t="shared" si="87"/>
        <v>0</v>
      </c>
      <c r="V106" s="144">
        <f t="shared" si="87"/>
        <v>0</v>
      </c>
      <c r="W106" s="144">
        <f t="shared" si="87"/>
        <v>0</v>
      </c>
      <c r="X106" s="144">
        <f t="shared" si="87"/>
        <v>0</v>
      </c>
      <c r="Y106" s="144">
        <f t="shared" si="87"/>
        <v>0</v>
      </c>
      <c r="Z106" s="144">
        <f t="shared" si="87"/>
        <v>0</v>
      </c>
      <c r="AA106" s="144">
        <f t="shared" si="87"/>
        <v>0</v>
      </c>
      <c r="AB106" s="144">
        <f t="shared" si="87"/>
        <v>0</v>
      </c>
      <c r="AC106" s="144">
        <f t="shared" si="87"/>
        <v>0</v>
      </c>
      <c r="AD106" s="144">
        <f t="shared" si="87"/>
        <v>0</v>
      </c>
      <c r="AE106" s="144">
        <f t="shared" si="87"/>
        <v>0</v>
      </c>
      <c r="AF106" s="144">
        <f t="shared" si="87"/>
        <v>0</v>
      </c>
      <c r="AG106" s="144">
        <f t="shared" si="87"/>
        <v>0</v>
      </c>
      <c r="AH106" s="144">
        <f t="shared" si="87"/>
        <v>0</v>
      </c>
      <c r="AI106" s="144">
        <f t="shared" si="87"/>
        <v>0</v>
      </c>
      <c r="AJ106" s="144">
        <f t="shared" si="87"/>
        <v>0</v>
      </c>
      <c r="AK106" s="144">
        <f t="shared" si="87"/>
        <v>0</v>
      </c>
      <c r="AL106" s="144">
        <f t="shared" si="87"/>
        <v>0</v>
      </c>
      <c r="AM106" s="144">
        <f t="shared" si="87"/>
        <v>0</v>
      </c>
      <c r="AN106" s="144">
        <f t="shared" si="87"/>
        <v>0</v>
      </c>
      <c r="AO106" s="144">
        <f t="shared" si="87"/>
        <v>0</v>
      </c>
      <c r="AP106" s="144">
        <f t="shared" si="87"/>
        <v>0</v>
      </c>
      <c r="AQ106" s="144">
        <f t="shared" si="87"/>
        <v>0</v>
      </c>
      <c r="AR106" s="144">
        <f t="shared" si="87"/>
        <v>0</v>
      </c>
      <c r="AS106" s="144">
        <f t="shared" si="87"/>
        <v>0</v>
      </c>
      <c r="AT106" s="144">
        <f t="shared" si="87"/>
        <v>0</v>
      </c>
      <c r="AU106" s="117">
        <f t="shared" ref="AU106:CB106" si="88">COUNT(AU82:AU103)</f>
        <v>0</v>
      </c>
      <c r="AV106" s="117">
        <f t="shared" si="88"/>
        <v>0</v>
      </c>
      <c r="AW106" s="41">
        <f t="shared" si="88"/>
        <v>1</v>
      </c>
      <c r="AX106" s="41">
        <f t="shared" si="88"/>
        <v>0</v>
      </c>
      <c r="AY106" s="41">
        <f t="shared" si="88"/>
        <v>1</v>
      </c>
      <c r="AZ106" s="41">
        <f t="shared" si="88"/>
        <v>1</v>
      </c>
      <c r="BA106" s="41">
        <f t="shared" si="88"/>
        <v>1</v>
      </c>
      <c r="BB106" s="41">
        <f t="shared" si="88"/>
        <v>4</v>
      </c>
      <c r="BC106" s="41">
        <f t="shared" si="88"/>
        <v>1</v>
      </c>
      <c r="BD106" s="41">
        <f t="shared" si="88"/>
        <v>4</v>
      </c>
      <c r="BE106" s="41">
        <f t="shared" si="88"/>
        <v>1</v>
      </c>
      <c r="BF106" s="41">
        <f t="shared" si="88"/>
        <v>0</v>
      </c>
      <c r="BG106" s="41">
        <f t="shared" si="88"/>
        <v>1</v>
      </c>
      <c r="BH106" s="41">
        <f t="shared" si="88"/>
        <v>0</v>
      </c>
      <c r="BI106" s="41">
        <f t="shared" si="88"/>
        <v>0</v>
      </c>
      <c r="BJ106" s="41">
        <f t="shared" si="88"/>
        <v>0</v>
      </c>
      <c r="BK106" s="41">
        <f t="shared" si="88"/>
        <v>0</v>
      </c>
      <c r="BL106" s="41">
        <f t="shared" si="88"/>
        <v>0</v>
      </c>
      <c r="BM106" s="41">
        <f t="shared" si="88"/>
        <v>0</v>
      </c>
      <c r="BN106" s="41">
        <f t="shared" si="88"/>
        <v>0</v>
      </c>
      <c r="BO106" s="41">
        <f t="shared" si="88"/>
        <v>0</v>
      </c>
      <c r="BP106" s="41">
        <f t="shared" si="88"/>
        <v>0</v>
      </c>
      <c r="BQ106" s="41">
        <f t="shared" si="88"/>
        <v>0</v>
      </c>
      <c r="BR106" s="41">
        <f t="shared" si="88"/>
        <v>0</v>
      </c>
      <c r="BS106" s="41">
        <f t="shared" si="88"/>
        <v>0</v>
      </c>
      <c r="BT106" s="41">
        <f t="shared" si="88"/>
        <v>0</v>
      </c>
      <c r="BU106" s="41">
        <f t="shared" si="88"/>
        <v>0</v>
      </c>
      <c r="BV106" s="41">
        <f t="shared" si="88"/>
        <v>0</v>
      </c>
      <c r="BW106" s="41">
        <f t="shared" si="88"/>
        <v>0</v>
      </c>
      <c r="BX106" s="41">
        <f t="shared" si="88"/>
        <v>0</v>
      </c>
      <c r="BY106" s="41">
        <f t="shared" si="88"/>
        <v>0</v>
      </c>
      <c r="BZ106" s="41">
        <f t="shared" si="88"/>
        <v>0</v>
      </c>
      <c r="CA106" s="41">
        <f t="shared" si="88"/>
        <v>0</v>
      </c>
      <c r="CB106" s="41">
        <f t="shared" si="88"/>
        <v>0</v>
      </c>
      <c r="CC106" s="24"/>
    </row>
    <row r="107" spans="1:81" ht="20.100000000000001" hidden="1" customHeight="1">
      <c r="A107" s="83"/>
      <c r="B107" s="172"/>
      <c r="C107" s="173"/>
      <c r="D107" s="173"/>
      <c r="E107" s="143">
        <v>5</v>
      </c>
      <c r="F107" s="174"/>
      <c r="G107" s="175"/>
      <c r="H107" s="159"/>
      <c r="I107" s="159"/>
      <c r="J107" s="159"/>
      <c r="K107" s="159"/>
      <c r="L107" s="159"/>
      <c r="M107" s="159"/>
      <c r="N107" s="92"/>
      <c r="O107" s="93"/>
      <c r="P107" s="152"/>
      <c r="Q107" s="152"/>
      <c r="R107" s="152"/>
      <c r="S107" s="152"/>
      <c r="T107" s="152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53"/>
      <c r="AO107" s="153"/>
      <c r="AP107" s="153"/>
      <c r="AQ107" s="154"/>
      <c r="AR107" s="154"/>
      <c r="AS107" s="154"/>
      <c r="AT107" s="154"/>
      <c r="AU107" s="155"/>
      <c r="AV107" s="155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9"/>
      <c r="BY107" s="49"/>
      <c r="BZ107" s="49"/>
      <c r="CA107" s="49"/>
      <c r="CB107" s="49"/>
      <c r="CC107" s="24"/>
    </row>
    <row r="108" spans="1:81" ht="20.100000000000001" hidden="1" customHeight="1" thickBot="1">
      <c r="A108" s="83"/>
      <c r="B108" s="176"/>
      <c r="C108" s="160"/>
      <c r="D108" s="108"/>
      <c r="E108" s="143">
        <v>5</v>
      </c>
      <c r="F108" s="161"/>
      <c r="G108" s="108"/>
      <c r="H108" s="109"/>
      <c r="I108" s="109"/>
      <c r="J108" s="109"/>
      <c r="K108" s="109"/>
      <c r="L108" s="159"/>
      <c r="M108" s="159"/>
      <c r="N108" s="92"/>
      <c r="O108" s="93"/>
      <c r="P108" s="134"/>
      <c r="Q108" s="134"/>
      <c r="R108" s="134"/>
      <c r="S108" s="134"/>
      <c r="T108" s="134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7"/>
      <c r="AO108" s="137"/>
      <c r="AP108" s="137"/>
      <c r="AQ108" s="138"/>
      <c r="AR108" s="138"/>
      <c r="AS108" s="138"/>
      <c r="AT108" s="138"/>
      <c r="AU108" s="97"/>
      <c r="AV108" s="97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7"/>
      <c r="BY108" s="37"/>
      <c r="BZ108" s="37"/>
      <c r="CA108" s="37"/>
      <c r="CB108" s="37"/>
      <c r="CC108" s="24"/>
    </row>
    <row r="109" spans="1:81" ht="20.100000000000001" hidden="1" customHeight="1" thickBot="1">
      <c r="A109" s="83"/>
      <c r="B109" s="115" t="s">
        <v>24</v>
      </c>
      <c r="C109" s="106"/>
      <c r="D109" s="84"/>
      <c r="E109" s="143"/>
      <c r="F109" s="87"/>
      <c r="G109" s="108"/>
      <c r="H109" s="109"/>
      <c r="I109" s="109"/>
      <c r="J109" s="109"/>
      <c r="K109" s="109"/>
      <c r="L109" s="109"/>
      <c r="M109" s="109"/>
      <c r="N109" s="110"/>
      <c r="O109" s="93"/>
      <c r="P109" s="144">
        <f t="shared" ref="P109:AO109" si="89">SUM(P107:P108)</f>
        <v>0</v>
      </c>
      <c r="Q109" s="144">
        <f t="shared" si="89"/>
        <v>0</v>
      </c>
      <c r="R109" s="144">
        <f t="shared" si="89"/>
        <v>0</v>
      </c>
      <c r="S109" s="144">
        <f t="shared" si="89"/>
        <v>0</v>
      </c>
      <c r="T109" s="144">
        <f t="shared" si="89"/>
        <v>0</v>
      </c>
      <c r="U109" s="144">
        <f t="shared" si="89"/>
        <v>0</v>
      </c>
      <c r="V109" s="144">
        <f t="shared" si="89"/>
        <v>0</v>
      </c>
      <c r="W109" s="144">
        <f t="shared" si="89"/>
        <v>0</v>
      </c>
      <c r="X109" s="144">
        <f t="shared" si="89"/>
        <v>0</v>
      </c>
      <c r="Y109" s="144">
        <f t="shared" si="89"/>
        <v>0</v>
      </c>
      <c r="Z109" s="144">
        <f t="shared" si="89"/>
        <v>0</v>
      </c>
      <c r="AA109" s="144">
        <f t="shared" si="89"/>
        <v>0</v>
      </c>
      <c r="AB109" s="144">
        <f t="shared" si="89"/>
        <v>0</v>
      </c>
      <c r="AC109" s="144">
        <f t="shared" si="89"/>
        <v>0</v>
      </c>
      <c r="AD109" s="144">
        <f t="shared" si="89"/>
        <v>0</v>
      </c>
      <c r="AE109" s="144">
        <f t="shared" si="89"/>
        <v>0</v>
      </c>
      <c r="AF109" s="144">
        <f t="shared" si="89"/>
        <v>0</v>
      </c>
      <c r="AG109" s="144">
        <f t="shared" si="89"/>
        <v>0</v>
      </c>
      <c r="AH109" s="144">
        <f t="shared" si="89"/>
        <v>0</v>
      </c>
      <c r="AI109" s="144">
        <f t="shared" si="89"/>
        <v>0</v>
      </c>
      <c r="AJ109" s="144">
        <f t="shared" si="89"/>
        <v>0</v>
      </c>
      <c r="AK109" s="144">
        <f t="shared" si="89"/>
        <v>0</v>
      </c>
      <c r="AL109" s="144">
        <f t="shared" si="89"/>
        <v>0</v>
      </c>
      <c r="AM109" s="144">
        <f t="shared" si="89"/>
        <v>0</v>
      </c>
      <c r="AN109" s="144">
        <f t="shared" si="89"/>
        <v>0</v>
      </c>
      <c r="AO109" s="144">
        <f t="shared" si="89"/>
        <v>0</v>
      </c>
      <c r="AP109" s="144">
        <f t="shared" ref="AP109:BN109" si="90">SUM(AP107:AP108)</f>
        <v>0</v>
      </c>
      <c r="AQ109" s="144">
        <f t="shared" si="90"/>
        <v>0</v>
      </c>
      <c r="AR109" s="144">
        <f t="shared" si="90"/>
        <v>0</v>
      </c>
      <c r="AS109" s="144">
        <f t="shared" si="90"/>
        <v>0</v>
      </c>
      <c r="AT109" s="144">
        <f t="shared" si="90"/>
        <v>0</v>
      </c>
      <c r="AU109" s="117">
        <f t="shared" si="90"/>
        <v>0</v>
      </c>
      <c r="AV109" s="117">
        <f t="shared" si="90"/>
        <v>0</v>
      </c>
      <c r="AW109" s="41">
        <f t="shared" si="90"/>
        <v>0</v>
      </c>
      <c r="AX109" s="41">
        <f t="shared" si="90"/>
        <v>0</v>
      </c>
      <c r="AY109" s="41">
        <f t="shared" si="90"/>
        <v>0</v>
      </c>
      <c r="AZ109" s="41">
        <f t="shared" si="90"/>
        <v>0</v>
      </c>
      <c r="BA109" s="41">
        <f t="shared" si="90"/>
        <v>0</v>
      </c>
      <c r="BB109" s="41">
        <f t="shared" si="90"/>
        <v>0</v>
      </c>
      <c r="BC109" s="41">
        <f t="shared" si="90"/>
        <v>0</v>
      </c>
      <c r="BD109" s="41">
        <f t="shared" si="90"/>
        <v>0</v>
      </c>
      <c r="BE109" s="41">
        <f t="shared" si="90"/>
        <v>0</v>
      </c>
      <c r="BF109" s="41">
        <f t="shared" si="90"/>
        <v>0</v>
      </c>
      <c r="BG109" s="41">
        <f t="shared" si="90"/>
        <v>0</v>
      </c>
      <c r="BH109" s="41">
        <f t="shared" si="90"/>
        <v>0</v>
      </c>
      <c r="BI109" s="41">
        <f t="shared" si="90"/>
        <v>0</v>
      </c>
      <c r="BJ109" s="41">
        <f t="shared" si="90"/>
        <v>0</v>
      </c>
      <c r="BK109" s="41">
        <f t="shared" si="90"/>
        <v>0</v>
      </c>
      <c r="BL109" s="41">
        <f t="shared" si="90"/>
        <v>0</v>
      </c>
      <c r="BM109" s="41">
        <f t="shared" si="90"/>
        <v>0</v>
      </c>
      <c r="BN109" s="41">
        <f t="shared" si="90"/>
        <v>0</v>
      </c>
      <c r="BO109" s="41">
        <f t="shared" ref="BO109:CB109" si="91">SUM(BO107:BO108)</f>
        <v>0</v>
      </c>
      <c r="BP109" s="41">
        <f t="shared" si="91"/>
        <v>0</v>
      </c>
      <c r="BQ109" s="41">
        <f t="shared" si="91"/>
        <v>0</v>
      </c>
      <c r="BR109" s="41">
        <f t="shared" si="91"/>
        <v>0</v>
      </c>
      <c r="BS109" s="41">
        <f t="shared" si="91"/>
        <v>0</v>
      </c>
      <c r="BT109" s="41">
        <f t="shared" si="91"/>
        <v>0</v>
      </c>
      <c r="BU109" s="41">
        <f t="shared" si="91"/>
        <v>0</v>
      </c>
      <c r="BV109" s="41">
        <f t="shared" si="91"/>
        <v>0</v>
      </c>
      <c r="BW109" s="41">
        <f t="shared" si="91"/>
        <v>0</v>
      </c>
      <c r="BX109" s="41">
        <f t="shared" si="91"/>
        <v>0</v>
      </c>
      <c r="BY109" s="41">
        <f t="shared" si="91"/>
        <v>0</v>
      </c>
      <c r="BZ109" s="41">
        <f t="shared" si="91"/>
        <v>0</v>
      </c>
      <c r="CA109" s="41">
        <f t="shared" si="91"/>
        <v>0</v>
      </c>
      <c r="CB109" s="41">
        <f t="shared" si="91"/>
        <v>0</v>
      </c>
      <c r="CC109" s="24"/>
    </row>
    <row r="110" spans="1:81" ht="20.100000000000001" hidden="1" customHeight="1" thickBot="1">
      <c r="A110" s="83"/>
      <c r="B110" s="118" t="s">
        <v>25</v>
      </c>
      <c r="C110" s="84"/>
      <c r="D110" s="84"/>
      <c r="E110" s="143"/>
      <c r="F110" s="87"/>
      <c r="G110" s="108"/>
      <c r="H110" s="109"/>
      <c r="I110" s="109"/>
      <c r="J110" s="109"/>
      <c r="K110" s="109"/>
      <c r="L110" s="109"/>
      <c r="M110" s="109"/>
      <c r="N110" s="110"/>
      <c r="O110" s="93"/>
      <c r="P110" s="145">
        <f>SUM(P109:T109)</f>
        <v>0</v>
      </c>
      <c r="Q110" s="146"/>
      <c r="R110" s="146"/>
      <c r="S110" s="146"/>
      <c r="T110" s="146"/>
      <c r="U110" s="147">
        <f>SUM(U109:AM109)</f>
        <v>0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8">
        <f>SUM(AN109:AP109)</f>
        <v>0</v>
      </c>
      <c r="AO110" s="146"/>
      <c r="AP110" s="146"/>
      <c r="AQ110" s="149">
        <f>SUM(AQ109:AV109)</f>
        <v>0</v>
      </c>
      <c r="AR110" s="146"/>
      <c r="AS110" s="146"/>
      <c r="AT110" s="146"/>
      <c r="AU110" s="120"/>
      <c r="AV110" s="120"/>
      <c r="AW110" s="44">
        <f>SUM(AW109:BM109)</f>
        <v>0</v>
      </c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5">
        <f>SUM(BN109:BW109)</f>
        <v>0</v>
      </c>
      <c r="BO110" s="43"/>
      <c r="BP110" s="43"/>
      <c r="BQ110" s="43"/>
      <c r="BR110" s="43"/>
      <c r="BS110" s="43"/>
      <c r="BT110" s="43"/>
      <c r="BU110" s="43"/>
      <c r="BV110" s="43"/>
      <c r="BW110" s="43"/>
      <c r="BX110" s="42">
        <f>SUM(BX109:CB109)</f>
        <v>0</v>
      </c>
      <c r="BY110" s="43"/>
      <c r="BZ110" s="43"/>
      <c r="CA110" s="43"/>
      <c r="CB110" s="43"/>
      <c r="CC110" s="24"/>
    </row>
    <row r="111" spans="1:81" ht="20.100000000000001" hidden="1" customHeight="1" thickBot="1">
      <c r="A111" s="83"/>
      <c r="B111" s="124" t="s">
        <v>26</v>
      </c>
      <c r="C111" s="125"/>
      <c r="D111" s="125"/>
      <c r="E111" s="150"/>
      <c r="F111" s="127"/>
      <c r="G111" s="128"/>
      <c r="H111" s="129"/>
      <c r="I111" s="129"/>
      <c r="J111" s="129"/>
      <c r="K111" s="129"/>
      <c r="L111" s="130"/>
      <c r="M111" s="130"/>
      <c r="N111" s="131"/>
      <c r="O111" s="132"/>
      <c r="P111" s="144">
        <f t="shared" ref="P111:AO111" si="92">COUNT(P107:P108)</f>
        <v>0</v>
      </c>
      <c r="Q111" s="144">
        <f t="shared" si="92"/>
        <v>0</v>
      </c>
      <c r="R111" s="144">
        <f t="shared" si="92"/>
        <v>0</v>
      </c>
      <c r="S111" s="144">
        <f t="shared" si="92"/>
        <v>0</v>
      </c>
      <c r="T111" s="144">
        <f t="shared" si="92"/>
        <v>0</v>
      </c>
      <c r="U111" s="144">
        <f t="shared" si="92"/>
        <v>0</v>
      </c>
      <c r="V111" s="144">
        <f t="shared" si="92"/>
        <v>0</v>
      </c>
      <c r="W111" s="144">
        <f t="shared" si="92"/>
        <v>0</v>
      </c>
      <c r="X111" s="144">
        <f t="shared" si="92"/>
        <v>0</v>
      </c>
      <c r="Y111" s="144">
        <f t="shared" si="92"/>
        <v>0</v>
      </c>
      <c r="Z111" s="144">
        <f t="shared" si="92"/>
        <v>0</v>
      </c>
      <c r="AA111" s="144">
        <f t="shared" si="92"/>
        <v>0</v>
      </c>
      <c r="AB111" s="144">
        <f t="shared" si="92"/>
        <v>0</v>
      </c>
      <c r="AC111" s="144">
        <f t="shared" si="92"/>
        <v>0</v>
      </c>
      <c r="AD111" s="144">
        <f t="shared" si="92"/>
        <v>0</v>
      </c>
      <c r="AE111" s="144">
        <f t="shared" si="92"/>
        <v>0</v>
      </c>
      <c r="AF111" s="144">
        <f t="shared" si="92"/>
        <v>0</v>
      </c>
      <c r="AG111" s="144">
        <f t="shared" si="92"/>
        <v>0</v>
      </c>
      <c r="AH111" s="144">
        <f t="shared" si="92"/>
        <v>0</v>
      </c>
      <c r="AI111" s="144">
        <f t="shared" si="92"/>
        <v>0</v>
      </c>
      <c r="AJ111" s="144">
        <f t="shared" si="92"/>
        <v>0</v>
      </c>
      <c r="AK111" s="144">
        <f t="shared" si="92"/>
        <v>0</v>
      </c>
      <c r="AL111" s="144">
        <f t="shared" si="92"/>
        <v>0</v>
      </c>
      <c r="AM111" s="144">
        <f t="shared" si="92"/>
        <v>0</v>
      </c>
      <c r="AN111" s="144">
        <f t="shared" si="92"/>
        <v>0</v>
      </c>
      <c r="AO111" s="144">
        <f t="shared" si="92"/>
        <v>0</v>
      </c>
      <c r="AP111" s="144">
        <f t="shared" ref="AP111:BN111" si="93">COUNT(AP107:AP108)</f>
        <v>0</v>
      </c>
      <c r="AQ111" s="144">
        <f t="shared" si="93"/>
        <v>0</v>
      </c>
      <c r="AR111" s="144">
        <f t="shared" si="93"/>
        <v>0</v>
      </c>
      <c r="AS111" s="144">
        <f t="shared" si="93"/>
        <v>0</v>
      </c>
      <c r="AT111" s="144">
        <f t="shared" si="93"/>
        <v>0</v>
      </c>
      <c r="AU111" s="117">
        <f t="shared" si="93"/>
        <v>0</v>
      </c>
      <c r="AV111" s="117">
        <f t="shared" si="93"/>
        <v>0</v>
      </c>
      <c r="AW111" s="41">
        <f t="shared" si="93"/>
        <v>0</v>
      </c>
      <c r="AX111" s="41">
        <f t="shared" si="93"/>
        <v>0</v>
      </c>
      <c r="AY111" s="41">
        <f t="shared" si="93"/>
        <v>0</v>
      </c>
      <c r="AZ111" s="41">
        <f t="shared" si="93"/>
        <v>0</v>
      </c>
      <c r="BA111" s="41">
        <f t="shared" si="93"/>
        <v>0</v>
      </c>
      <c r="BB111" s="41">
        <f t="shared" si="93"/>
        <v>0</v>
      </c>
      <c r="BC111" s="41">
        <f t="shared" si="93"/>
        <v>0</v>
      </c>
      <c r="BD111" s="41">
        <f t="shared" si="93"/>
        <v>0</v>
      </c>
      <c r="BE111" s="41">
        <f t="shared" si="93"/>
        <v>0</v>
      </c>
      <c r="BF111" s="41">
        <f t="shared" si="93"/>
        <v>0</v>
      </c>
      <c r="BG111" s="41">
        <f t="shared" si="93"/>
        <v>0</v>
      </c>
      <c r="BH111" s="41">
        <f t="shared" si="93"/>
        <v>0</v>
      </c>
      <c r="BI111" s="41">
        <f t="shared" si="93"/>
        <v>0</v>
      </c>
      <c r="BJ111" s="41">
        <f t="shared" si="93"/>
        <v>0</v>
      </c>
      <c r="BK111" s="41">
        <f t="shared" si="93"/>
        <v>0</v>
      </c>
      <c r="BL111" s="41">
        <f t="shared" si="93"/>
        <v>0</v>
      </c>
      <c r="BM111" s="41">
        <f t="shared" si="93"/>
        <v>0</v>
      </c>
      <c r="BN111" s="41">
        <f t="shared" si="93"/>
        <v>0</v>
      </c>
      <c r="BO111" s="41">
        <f t="shared" ref="BO111:CB111" si="94">COUNT(BO107:BO108)</f>
        <v>0</v>
      </c>
      <c r="BP111" s="41">
        <f t="shared" si="94"/>
        <v>0</v>
      </c>
      <c r="BQ111" s="41">
        <f t="shared" si="94"/>
        <v>0</v>
      </c>
      <c r="BR111" s="41">
        <f t="shared" si="94"/>
        <v>0</v>
      </c>
      <c r="BS111" s="41">
        <f t="shared" si="94"/>
        <v>0</v>
      </c>
      <c r="BT111" s="41">
        <f t="shared" si="94"/>
        <v>0</v>
      </c>
      <c r="BU111" s="41">
        <f t="shared" si="94"/>
        <v>0</v>
      </c>
      <c r="BV111" s="41">
        <f t="shared" si="94"/>
        <v>0</v>
      </c>
      <c r="BW111" s="41">
        <f t="shared" si="94"/>
        <v>0</v>
      </c>
      <c r="BX111" s="41">
        <f t="shared" si="94"/>
        <v>0</v>
      </c>
      <c r="BY111" s="41">
        <f t="shared" si="94"/>
        <v>0</v>
      </c>
      <c r="BZ111" s="41">
        <f t="shared" si="94"/>
        <v>0</v>
      </c>
      <c r="CA111" s="41">
        <f t="shared" si="94"/>
        <v>0</v>
      </c>
      <c r="CB111" s="41">
        <f t="shared" si="94"/>
        <v>0</v>
      </c>
      <c r="CC111" s="24"/>
    </row>
    <row r="112" spans="1:81" ht="20.100000000000001" hidden="1" customHeight="1">
      <c r="A112" s="83"/>
      <c r="B112" s="84"/>
      <c r="C112" s="84"/>
      <c r="D112" s="84"/>
      <c r="E112" s="116">
        <v>7</v>
      </c>
      <c r="F112" s="104"/>
      <c r="G112" s="98"/>
      <c r="H112" s="89"/>
      <c r="I112" s="90"/>
      <c r="J112" s="90"/>
      <c r="K112" s="91"/>
      <c r="L112" s="140"/>
      <c r="M112" s="140"/>
      <c r="N112" s="92"/>
      <c r="O112" s="93"/>
      <c r="P112" s="134"/>
      <c r="Q112" s="134"/>
      <c r="R112" s="134"/>
      <c r="S112" s="134"/>
      <c r="T112" s="134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7"/>
      <c r="AO112" s="137"/>
      <c r="AP112" s="137"/>
      <c r="AQ112" s="138"/>
      <c r="AR112" s="138"/>
      <c r="AS112" s="138"/>
      <c r="AT112" s="138"/>
      <c r="AU112" s="97"/>
      <c r="AV112" s="97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46"/>
      <c r="BY112" s="37"/>
      <c r="BZ112" s="37"/>
      <c r="CA112" s="37"/>
      <c r="CB112" s="37"/>
      <c r="CC112" s="24"/>
    </row>
    <row r="113" spans="1:81" ht="20.100000000000001" hidden="1" customHeight="1" thickBot="1">
      <c r="A113" s="83"/>
      <c r="B113" s="84"/>
      <c r="C113" s="84"/>
      <c r="D113" s="84"/>
      <c r="E113" s="116">
        <v>7</v>
      </c>
      <c r="F113" s="104"/>
      <c r="G113" s="98"/>
      <c r="H113" s="89"/>
      <c r="I113" s="90"/>
      <c r="J113" s="90"/>
      <c r="K113" s="91"/>
      <c r="L113" s="140"/>
      <c r="M113" s="140"/>
      <c r="N113" s="92"/>
      <c r="O113" s="93"/>
      <c r="P113" s="134"/>
      <c r="Q113" s="134"/>
      <c r="R113" s="134"/>
      <c r="S113" s="134"/>
      <c r="T113" s="134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7"/>
      <c r="AO113" s="137"/>
      <c r="AP113" s="137"/>
      <c r="AQ113" s="138"/>
      <c r="AR113" s="138"/>
      <c r="AS113" s="138"/>
      <c r="AT113" s="138"/>
      <c r="AU113" s="97"/>
      <c r="AV113" s="97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46"/>
      <c r="BY113" s="37"/>
      <c r="BZ113" s="37"/>
      <c r="CA113" s="37"/>
      <c r="CB113" s="37"/>
      <c r="CC113" s="24"/>
    </row>
    <row r="114" spans="1:81" ht="20.100000000000001" hidden="1" customHeight="1" thickBot="1">
      <c r="A114" s="83"/>
      <c r="B114" s="115" t="s">
        <v>24</v>
      </c>
      <c r="C114" s="106"/>
      <c r="D114" s="84"/>
      <c r="E114" s="86"/>
      <c r="F114" s="87"/>
      <c r="G114" s="108"/>
      <c r="H114" s="109"/>
      <c r="I114" s="109"/>
      <c r="J114" s="109"/>
      <c r="K114" s="109"/>
      <c r="L114" s="109"/>
      <c r="M114" s="109"/>
      <c r="N114" s="110"/>
      <c r="O114" s="93"/>
      <c r="P114" s="144">
        <f t="shared" ref="P114:AO114" si="95">SUM(P112:P113)</f>
        <v>0</v>
      </c>
      <c r="Q114" s="144">
        <f t="shared" si="95"/>
        <v>0</v>
      </c>
      <c r="R114" s="144">
        <f t="shared" si="95"/>
        <v>0</v>
      </c>
      <c r="S114" s="144">
        <f t="shared" si="95"/>
        <v>0</v>
      </c>
      <c r="T114" s="144">
        <f t="shared" si="95"/>
        <v>0</v>
      </c>
      <c r="U114" s="144">
        <f t="shared" si="95"/>
        <v>0</v>
      </c>
      <c r="V114" s="144">
        <f t="shared" si="95"/>
        <v>0</v>
      </c>
      <c r="W114" s="144">
        <f t="shared" si="95"/>
        <v>0</v>
      </c>
      <c r="X114" s="144">
        <f t="shared" si="95"/>
        <v>0</v>
      </c>
      <c r="Y114" s="144">
        <f t="shared" si="95"/>
        <v>0</v>
      </c>
      <c r="Z114" s="144">
        <f t="shared" si="95"/>
        <v>0</v>
      </c>
      <c r="AA114" s="144">
        <f t="shared" si="95"/>
        <v>0</v>
      </c>
      <c r="AB114" s="144">
        <f t="shared" si="95"/>
        <v>0</v>
      </c>
      <c r="AC114" s="144">
        <f t="shared" si="95"/>
        <v>0</v>
      </c>
      <c r="AD114" s="144">
        <f t="shared" si="95"/>
        <v>0</v>
      </c>
      <c r="AE114" s="144">
        <f t="shared" si="95"/>
        <v>0</v>
      </c>
      <c r="AF114" s="144">
        <f t="shared" si="95"/>
        <v>0</v>
      </c>
      <c r="AG114" s="144">
        <f t="shared" si="95"/>
        <v>0</v>
      </c>
      <c r="AH114" s="144">
        <f t="shared" si="95"/>
        <v>0</v>
      </c>
      <c r="AI114" s="144">
        <f t="shared" si="95"/>
        <v>0</v>
      </c>
      <c r="AJ114" s="144">
        <f t="shared" si="95"/>
        <v>0</v>
      </c>
      <c r="AK114" s="144">
        <f t="shared" si="95"/>
        <v>0</v>
      </c>
      <c r="AL114" s="144">
        <f t="shared" si="95"/>
        <v>0</v>
      </c>
      <c r="AM114" s="144">
        <f t="shared" si="95"/>
        <v>0</v>
      </c>
      <c r="AN114" s="144">
        <f t="shared" si="95"/>
        <v>0</v>
      </c>
      <c r="AO114" s="144">
        <f t="shared" si="95"/>
        <v>0</v>
      </c>
      <c r="AP114" s="144">
        <f t="shared" ref="AP114:BN114" si="96">SUM(AP112:AP113)</f>
        <v>0</v>
      </c>
      <c r="AQ114" s="144">
        <f t="shared" si="96"/>
        <v>0</v>
      </c>
      <c r="AR114" s="144">
        <f t="shared" si="96"/>
        <v>0</v>
      </c>
      <c r="AS114" s="144">
        <f t="shared" si="96"/>
        <v>0</v>
      </c>
      <c r="AT114" s="144">
        <f t="shared" si="96"/>
        <v>0</v>
      </c>
      <c r="AU114" s="117">
        <f t="shared" si="96"/>
        <v>0</v>
      </c>
      <c r="AV114" s="117">
        <f t="shared" si="96"/>
        <v>0</v>
      </c>
      <c r="AW114" s="41">
        <f t="shared" si="96"/>
        <v>0</v>
      </c>
      <c r="AX114" s="41">
        <f t="shared" si="96"/>
        <v>0</v>
      </c>
      <c r="AY114" s="41">
        <f t="shared" si="96"/>
        <v>0</v>
      </c>
      <c r="AZ114" s="41">
        <f t="shared" si="96"/>
        <v>0</v>
      </c>
      <c r="BA114" s="41">
        <f t="shared" si="96"/>
        <v>0</v>
      </c>
      <c r="BB114" s="41">
        <f t="shared" si="96"/>
        <v>0</v>
      </c>
      <c r="BC114" s="41">
        <f t="shared" si="96"/>
        <v>0</v>
      </c>
      <c r="BD114" s="41">
        <f t="shared" si="96"/>
        <v>0</v>
      </c>
      <c r="BE114" s="41">
        <f t="shared" si="96"/>
        <v>0</v>
      </c>
      <c r="BF114" s="41">
        <f t="shared" si="96"/>
        <v>0</v>
      </c>
      <c r="BG114" s="41">
        <f t="shared" si="96"/>
        <v>0</v>
      </c>
      <c r="BH114" s="41">
        <f t="shared" si="96"/>
        <v>0</v>
      </c>
      <c r="BI114" s="41">
        <f t="shared" si="96"/>
        <v>0</v>
      </c>
      <c r="BJ114" s="41">
        <f t="shared" si="96"/>
        <v>0</v>
      </c>
      <c r="BK114" s="41">
        <f t="shared" si="96"/>
        <v>0</v>
      </c>
      <c r="BL114" s="41">
        <f t="shared" si="96"/>
        <v>0</v>
      </c>
      <c r="BM114" s="41">
        <f t="shared" si="96"/>
        <v>0</v>
      </c>
      <c r="BN114" s="41">
        <f t="shared" si="96"/>
        <v>0</v>
      </c>
      <c r="BO114" s="41">
        <f t="shared" ref="BO114:CB114" si="97">SUM(BO112:BO113)</f>
        <v>0</v>
      </c>
      <c r="BP114" s="41">
        <f t="shared" si="97"/>
        <v>0</v>
      </c>
      <c r="BQ114" s="41">
        <f t="shared" si="97"/>
        <v>0</v>
      </c>
      <c r="BR114" s="41">
        <f t="shared" si="97"/>
        <v>0</v>
      </c>
      <c r="BS114" s="41">
        <f t="shared" si="97"/>
        <v>0</v>
      </c>
      <c r="BT114" s="41">
        <f t="shared" si="97"/>
        <v>0</v>
      </c>
      <c r="BU114" s="41">
        <f t="shared" si="97"/>
        <v>0</v>
      </c>
      <c r="BV114" s="41">
        <f t="shared" si="97"/>
        <v>0</v>
      </c>
      <c r="BW114" s="41">
        <f t="shared" si="97"/>
        <v>0</v>
      </c>
      <c r="BX114" s="41">
        <f t="shared" si="97"/>
        <v>0</v>
      </c>
      <c r="BY114" s="41">
        <f t="shared" si="97"/>
        <v>0</v>
      </c>
      <c r="BZ114" s="41">
        <f t="shared" si="97"/>
        <v>0</v>
      </c>
      <c r="CA114" s="41">
        <f t="shared" si="97"/>
        <v>0</v>
      </c>
      <c r="CB114" s="41">
        <f t="shared" si="97"/>
        <v>0</v>
      </c>
      <c r="CC114" s="24"/>
    </row>
    <row r="115" spans="1:81" ht="20.100000000000001" hidden="1" customHeight="1" thickBot="1">
      <c r="A115" s="83"/>
      <c r="B115" s="118" t="s">
        <v>25</v>
      </c>
      <c r="C115" s="84"/>
      <c r="D115" s="84"/>
      <c r="E115" s="86"/>
      <c r="F115" s="87"/>
      <c r="G115" s="108"/>
      <c r="H115" s="109"/>
      <c r="I115" s="109"/>
      <c r="J115" s="109"/>
      <c r="K115" s="109"/>
      <c r="L115" s="109"/>
      <c r="M115" s="109"/>
      <c r="N115" s="110"/>
      <c r="O115" s="93"/>
      <c r="P115" s="145">
        <f>SUM(P114:T114)</f>
        <v>0</v>
      </c>
      <c r="Q115" s="146"/>
      <c r="R115" s="146"/>
      <c r="S115" s="146"/>
      <c r="T115" s="146"/>
      <c r="U115" s="147">
        <f>SUM(U114:AM114)</f>
        <v>0</v>
      </c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8">
        <f>SUM(AN114:AP114)</f>
        <v>0</v>
      </c>
      <c r="AO115" s="146"/>
      <c r="AP115" s="146"/>
      <c r="AQ115" s="149">
        <f>SUM(AQ114:AV114)</f>
        <v>0</v>
      </c>
      <c r="AR115" s="146"/>
      <c r="AS115" s="146"/>
      <c r="AT115" s="146"/>
      <c r="AU115" s="120"/>
      <c r="AV115" s="120"/>
      <c r="AW115" s="44">
        <f>SUM(AW114:BM114)</f>
        <v>0</v>
      </c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5">
        <f>SUM(BN114:BW114)</f>
        <v>0</v>
      </c>
      <c r="BO115" s="43"/>
      <c r="BP115" s="43"/>
      <c r="BQ115" s="43"/>
      <c r="BR115" s="43"/>
      <c r="BS115" s="43"/>
      <c r="BT115" s="43"/>
      <c r="BU115" s="43"/>
      <c r="BV115" s="43"/>
      <c r="BW115" s="43"/>
      <c r="BX115" s="42">
        <f>SUM(BX114:CB114)</f>
        <v>0</v>
      </c>
      <c r="BY115" s="43"/>
      <c r="BZ115" s="43"/>
      <c r="CA115" s="43"/>
      <c r="CB115" s="43"/>
      <c r="CC115" s="24"/>
    </row>
    <row r="116" spans="1:81" ht="20.100000000000001" hidden="1" customHeight="1" thickBot="1">
      <c r="A116" s="83"/>
      <c r="B116" s="124" t="s">
        <v>26</v>
      </c>
      <c r="C116" s="125"/>
      <c r="D116" s="125"/>
      <c r="E116" s="150"/>
      <c r="F116" s="127"/>
      <c r="G116" s="128"/>
      <c r="H116" s="129"/>
      <c r="I116" s="129"/>
      <c r="J116" s="129"/>
      <c r="K116" s="129"/>
      <c r="L116" s="130"/>
      <c r="M116" s="130"/>
      <c r="N116" s="131"/>
      <c r="O116" s="132"/>
      <c r="P116" s="144">
        <f t="shared" ref="P116:AO116" si="98">COUNT(P112:P113)</f>
        <v>0</v>
      </c>
      <c r="Q116" s="144">
        <f t="shared" si="98"/>
        <v>0</v>
      </c>
      <c r="R116" s="144">
        <f t="shared" si="98"/>
        <v>0</v>
      </c>
      <c r="S116" s="144">
        <f t="shared" si="98"/>
        <v>0</v>
      </c>
      <c r="T116" s="144">
        <f t="shared" si="98"/>
        <v>0</v>
      </c>
      <c r="U116" s="144">
        <f t="shared" si="98"/>
        <v>0</v>
      </c>
      <c r="V116" s="144">
        <f t="shared" si="98"/>
        <v>0</v>
      </c>
      <c r="W116" s="144">
        <f t="shared" si="98"/>
        <v>0</v>
      </c>
      <c r="X116" s="144">
        <f t="shared" si="98"/>
        <v>0</v>
      </c>
      <c r="Y116" s="144">
        <f t="shared" si="98"/>
        <v>0</v>
      </c>
      <c r="Z116" s="144">
        <f t="shared" si="98"/>
        <v>0</v>
      </c>
      <c r="AA116" s="144">
        <f t="shared" si="98"/>
        <v>0</v>
      </c>
      <c r="AB116" s="144">
        <f t="shared" si="98"/>
        <v>0</v>
      </c>
      <c r="AC116" s="144">
        <f t="shared" si="98"/>
        <v>0</v>
      </c>
      <c r="AD116" s="144">
        <f t="shared" si="98"/>
        <v>0</v>
      </c>
      <c r="AE116" s="144">
        <f t="shared" si="98"/>
        <v>0</v>
      </c>
      <c r="AF116" s="144">
        <f t="shared" si="98"/>
        <v>0</v>
      </c>
      <c r="AG116" s="144">
        <f t="shared" si="98"/>
        <v>0</v>
      </c>
      <c r="AH116" s="144">
        <f t="shared" si="98"/>
        <v>0</v>
      </c>
      <c r="AI116" s="144">
        <f t="shared" si="98"/>
        <v>0</v>
      </c>
      <c r="AJ116" s="144">
        <f t="shared" si="98"/>
        <v>0</v>
      </c>
      <c r="AK116" s="144">
        <f t="shared" si="98"/>
        <v>0</v>
      </c>
      <c r="AL116" s="144">
        <f t="shared" si="98"/>
        <v>0</v>
      </c>
      <c r="AM116" s="144">
        <f t="shared" si="98"/>
        <v>0</v>
      </c>
      <c r="AN116" s="144">
        <f t="shared" si="98"/>
        <v>0</v>
      </c>
      <c r="AO116" s="144">
        <f t="shared" si="98"/>
        <v>0</v>
      </c>
      <c r="AP116" s="144">
        <f t="shared" ref="AP116:BN116" si="99">COUNT(AP112:AP113)</f>
        <v>0</v>
      </c>
      <c r="AQ116" s="144">
        <f t="shared" si="99"/>
        <v>0</v>
      </c>
      <c r="AR116" s="144">
        <f t="shared" si="99"/>
        <v>0</v>
      </c>
      <c r="AS116" s="144">
        <f t="shared" si="99"/>
        <v>0</v>
      </c>
      <c r="AT116" s="144">
        <f t="shared" si="99"/>
        <v>0</v>
      </c>
      <c r="AU116" s="117">
        <f t="shared" si="99"/>
        <v>0</v>
      </c>
      <c r="AV116" s="117">
        <f t="shared" si="99"/>
        <v>0</v>
      </c>
      <c r="AW116" s="41">
        <f t="shared" si="99"/>
        <v>0</v>
      </c>
      <c r="AX116" s="41">
        <f t="shared" si="99"/>
        <v>0</v>
      </c>
      <c r="AY116" s="41">
        <f t="shared" si="99"/>
        <v>0</v>
      </c>
      <c r="AZ116" s="41">
        <f t="shared" si="99"/>
        <v>0</v>
      </c>
      <c r="BA116" s="41">
        <f t="shared" si="99"/>
        <v>0</v>
      </c>
      <c r="BB116" s="41">
        <f t="shared" si="99"/>
        <v>0</v>
      </c>
      <c r="BC116" s="41">
        <f t="shared" si="99"/>
        <v>0</v>
      </c>
      <c r="BD116" s="41">
        <f t="shared" si="99"/>
        <v>0</v>
      </c>
      <c r="BE116" s="41">
        <f t="shared" si="99"/>
        <v>0</v>
      </c>
      <c r="BF116" s="41">
        <f t="shared" si="99"/>
        <v>0</v>
      </c>
      <c r="BG116" s="41">
        <f t="shared" si="99"/>
        <v>0</v>
      </c>
      <c r="BH116" s="41">
        <f t="shared" si="99"/>
        <v>0</v>
      </c>
      <c r="BI116" s="41">
        <f t="shared" si="99"/>
        <v>0</v>
      </c>
      <c r="BJ116" s="41">
        <f t="shared" si="99"/>
        <v>0</v>
      </c>
      <c r="BK116" s="41">
        <f t="shared" si="99"/>
        <v>0</v>
      </c>
      <c r="BL116" s="41">
        <f t="shared" si="99"/>
        <v>0</v>
      </c>
      <c r="BM116" s="41">
        <f t="shared" si="99"/>
        <v>0</v>
      </c>
      <c r="BN116" s="41">
        <f t="shared" si="99"/>
        <v>0</v>
      </c>
      <c r="BO116" s="41">
        <f t="shared" ref="BO116:CB116" si="100">COUNT(BO112:BO113)</f>
        <v>0</v>
      </c>
      <c r="BP116" s="41">
        <f t="shared" si="100"/>
        <v>0</v>
      </c>
      <c r="BQ116" s="41">
        <f t="shared" si="100"/>
        <v>0</v>
      </c>
      <c r="BR116" s="41">
        <f t="shared" si="100"/>
        <v>0</v>
      </c>
      <c r="BS116" s="41">
        <f t="shared" si="100"/>
        <v>0</v>
      </c>
      <c r="BT116" s="41">
        <f t="shared" si="100"/>
        <v>0</v>
      </c>
      <c r="BU116" s="41">
        <f t="shared" si="100"/>
        <v>0</v>
      </c>
      <c r="BV116" s="41">
        <f t="shared" si="100"/>
        <v>0</v>
      </c>
      <c r="BW116" s="41">
        <f t="shared" si="100"/>
        <v>0</v>
      </c>
      <c r="BX116" s="41">
        <f t="shared" si="100"/>
        <v>0</v>
      </c>
      <c r="BY116" s="41">
        <f t="shared" si="100"/>
        <v>0</v>
      </c>
      <c r="BZ116" s="41">
        <f t="shared" si="100"/>
        <v>0</v>
      </c>
      <c r="CA116" s="41">
        <f t="shared" si="100"/>
        <v>0</v>
      </c>
      <c r="CB116" s="41">
        <f t="shared" si="100"/>
        <v>0</v>
      </c>
      <c r="CC116" s="24"/>
    </row>
    <row r="117" spans="1:81" ht="20.100000000000001" hidden="1" customHeight="1">
      <c r="A117" s="83"/>
      <c r="B117" s="156"/>
      <c r="C117" s="156"/>
      <c r="D117" s="156" t="s">
        <v>57</v>
      </c>
      <c r="E117" s="139">
        <v>8</v>
      </c>
      <c r="F117" s="177">
        <v>19394</v>
      </c>
      <c r="G117" s="98">
        <f t="shared" ref="G117:G135" ca="1" si="101">YEARFRAC(TODAY(),F117)</f>
        <v>64.777777777777771</v>
      </c>
      <c r="H117" s="89" t="str">
        <f ca="1">IF(AND(G117&gt;=$C$2,O117&gt;=$D$1), "1","0")</f>
        <v>1</v>
      </c>
      <c r="I117" s="90">
        <f ca="1">ABS(H117)</f>
        <v>1</v>
      </c>
      <c r="J117" s="90">
        <f t="shared" ref="J117:J135" si="102">ABS(K117)</f>
        <v>1</v>
      </c>
      <c r="K117" s="91" t="str">
        <f t="shared" ref="K117:K135" si="103">IF(O117&gt;=$D$1,"1","0")</f>
        <v>1</v>
      </c>
      <c r="L117" s="140"/>
      <c r="M117" s="140"/>
      <c r="N117" s="92">
        <f t="shared" ref="N117:N135" si="104">COUNT(P117:CB117)</f>
        <v>3</v>
      </c>
      <c r="O117" s="93">
        <f t="shared" ref="O117:O135" si="105">SUM(P117:CB117)</f>
        <v>40</v>
      </c>
      <c r="P117" s="134"/>
      <c r="Q117" s="134"/>
      <c r="R117" s="134"/>
      <c r="S117" s="134"/>
      <c r="T117" s="134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7"/>
      <c r="AO117" s="137"/>
      <c r="AP117" s="137"/>
      <c r="AQ117" s="138"/>
      <c r="AR117" s="138"/>
      <c r="AS117" s="138"/>
      <c r="AT117" s="138"/>
      <c r="AU117" s="97"/>
      <c r="AV117" s="97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6"/>
      <c r="BO117" s="36"/>
      <c r="BP117" s="36">
        <v>16</v>
      </c>
      <c r="BQ117" s="36">
        <v>16</v>
      </c>
      <c r="BR117" s="36">
        <v>8</v>
      </c>
      <c r="BS117" s="36"/>
      <c r="BT117" s="36"/>
      <c r="BU117" s="36"/>
      <c r="BV117" s="36"/>
      <c r="BW117" s="36"/>
      <c r="BX117" s="46"/>
      <c r="BY117" s="37"/>
      <c r="BZ117" s="37"/>
      <c r="CA117" s="37"/>
      <c r="CB117" s="37"/>
      <c r="CC117" s="24"/>
    </row>
    <row r="118" spans="1:81" ht="20.100000000000001" hidden="1" customHeight="1">
      <c r="A118" s="83"/>
      <c r="B118" s="156"/>
      <c r="C118" s="156"/>
      <c r="D118" s="156" t="s">
        <v>58</v>
      </c>
      <c r="E118" s="139">
        <v>8</v>
      </c>
      <c r="F118" s="177">
        <v>19461</v>
      </c>
      <c r="G118" s="98">
        <f t="shared" ca="1" si="101"/>
        <v>64.588888888888889</v>
      </c>
      <c r="H118" s="89" t="str">
        <f t="shared" ref="H118:H135" ca="1" si="106">IF(AND(G118&gt;=$C$2,O118&gt;=$D$1), "1","0")</f>
        <v>1</v>
      </c>
      <c r="I118" s="90">
        <f t="shared" ref="I118:I135" ca="1" si="107">ABS(H118)</f>
        <v>1</v>
      </c>
      <c r="J118" s="90">
        <f t="shared" si="102"/>
        <v>1</v>
      </c>
      <c r="K118" s="91" t="str">
        <f t="shared" si="103"/>
        <v>1</v>
      </c>
      <c r="L118" s="140"/>
      <c r="M118" s="140"/>
      <c r="N118" s="92">
        <f t="shared" si="104"/>
        <v>3</v>
      </c>
      <c r="O118" s="93">
        <f t="shared" si="105"/>
        <v>40</v>
      </c>
      <c r="P118" s="134"/>
      <c r="Q118" s="134"/>
      <c r="R118" s="134"/>
      <c r="S118" s="134"/>
      <c r="T118" s="134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7"/>
      <c r="AO118" s="137"/>
      <c r="AP118" s="137"/>
      <c r="AQ118" s="138"/>
      <c r="AR118" s="138"/>
      <c r="AS118" s="138"/>
      <c r="AT118" s="138"/>
      <c r="AU118" s="97"/>
      <c r="AV118" s="97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6"/>
      <c r="BO118" s="36"/>
      <c r="BP118" s="36">
        <v>16</v>
      </c>
      <c r="BQ118" s="36">
        <v>16</v>
      </c>
      <c r="BR118" s="36">
        <v>8</v>
      </c>
      <c r="BS118" s="36"/>
      <c r="BT118" s="36"/>
      <c r="BU118" s="36"/>
      <c r="BV118" s="36"/>
      <c r="BW118" s="36"/>
      <c r="BX118" s="46"/>
      <c r="BY118" s="37"/>
      <c r="BZ118" s="37"/>
      <c r="CA118" s="37"/>
      <c r="CB118" s="37"/>
      <c r="CC118" s="24"/>
    </row>
    <row r="119" spans="1:81" ht="20.100000000000001" hidden="1" customHeight="1">
      <c r="A119" s="83"/>
      <c r="B119" s="156"/>
      <c r="C119" s="156"/>
      <c r="D119" s="156" t="s">
        <v>58</v>
      </c>
      <c r="E119" s="139">
        <v>8</v>
      </c>
      <c r="F119" s="177">
        <v>19578</v>
      </c>
      <c r="G119" s="98">
        <f t="shared" ca="1" si="101"/>
        <v>64.269444444444446</v>
      </c>
      <c r="H119" s="89" t="str">
        <f t="shared" ca="1" si="106"/>
        <v>1</v>
      </c>
      <c r="I119" s="90">
        <f t="shared" ca="1" si="107"/>
        <v>1</v>
      </c>
      <c r="J119" s="90">
        <f t="shared" si="102"/>
        <v>1</v>
      </c>
      <c r="K119" s="91" t="str">
        <f t="shared" si="103"/>
        <v>1</v>
      </c>
      <c r="L119" s="140"/>
      <c r="M119" s="140"/>
      <c r="N119" s="92">
        <f t="shared" si="104"/>
        <v>3</v>
      </c>
      <c r="O119" s="93">
        <f t="shared" si="105"/>
        <v>40</v>
      </c>
      <c r="P119" s="134"/>
      <c r="Q119" s="134"/>
      <c r="R119" s="134"/>
      <c r="S119" s="134"/>
      <c r="T119" s="134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7"/>
      <c r="AO119" s="137"/>
      <c r="AP119" s="137"/>
      <c r="AQ119" s="138"/>
      <c r="AR119" s="138"/>
      <c r="AS119" s="138"/>
      <c r="AT119" s="138"/>
      <c r="AU119" s="97"/>
      <c r="AV119" s="97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6"/>
      <c r="BO119" s="36"/>
      <c r="BP119" s="36">
        <v>16</v>
      </c>
      <c r="BQ119" s="36">
        <v>16</v>
      </c>
      <c r="BR119" s="36">
        <v>8</v>
      </c>
      <c r="BS119" s="36"/>
      <c r="BT119" s="36"/>
      <c r="BU119" s="36"/>
      <c r="BV119" s="36"/>
      <c r="BW119" s="36"/>
      <c r="BX119" s="46"/>
      <c r="BY119" s="37"/>
      <c r="BZ119" s="37"/>
      <c r="CA119" s="37"/>
      <c r="CB119" s="37"/>
      <c r="CC119" s="24"/>
    </row>
    <row r="120" spans="1:81" ht="20.100000000000001" hidden="1" customHeight="1">
      <c r="A120" s="83"/>
      <c r="B120" s="156"/>
      <c r="C120" s="156"/>
      <c r="D120" s="156" t="s">
        <v>58</v>
      </c>
      <c r="E120" s="139">
        <v>8</v>
      </c>
      <c r="F120" s="177">
        <v>19690</v>
      </c>
      <c r="G120" s="98">
        <f t="shared" ca="1" si="101"/>
        <v>63.963888888888889</v>
      </c>
      <c r="H120" s="89" t="str">
        <f t="shared" ca="1" si="106"/>
        <v>1</v>
      </c>
      <c r="I120" s="90">
        <f t="shared" ca="1" si="107"/>
        <v>1</v>
      </c>
      <c r="J120" s="90">
        <f t="shared" si="102"/>
        <v>1</v>
      </c>
      <c r="K120" s="91" t="str">
        <f t="shared" si="103"/>
        <v>1</v>
      </c>
      <c r="L120" s="140"/>
      <c r="M120" s="140"/>
      <c r="N120" s="92">
        <f t="shared" si="104"/>
        <v>3</v>
      </c>
      <c r="O120" s="93">
        <f t="shared" si="105"/>
        <v>40</v>
      </c>
      <c r="P120" s="134"/>
      <c r="Q120" s="134"/>
      <c r="R120" s="134"/>
      <c r="S120" s="134"/>
      <c r="T120" s="134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7"/>
      <c r="AO120" s="137"/>
      <c r="AP120" s="137"/>
      <c r="AQ120" s="138"/>
      <c r="AR120" s="138"/>
      <c r="AS120" s="138"/>
      <c r="AT120" s="138"/>
      <c r="AU120" s="97"/>
      <c r="AV120" s="97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6"/>
      <c r="BO120" s="36"/>
      <c r="BP120" s="36">
        <v>16</v>
      </c>
      <c r="BQ120" s="36">
        <v>16</v>
      </c>
      <c r="BR120" s="36">
        <v>8</v>
      </c>
      <c r="BS120" s="36"/>
      <c r="BT120" s="36"/>
      <c r="BU120" s="36"/>
      <c r="BV120" s="36"/>
      <c r="BW120" s="36"/>
      <c r="BX120" s="46"/>
      <c r="BY120" s="37"/>
      <c r="BZ120" s="37"/>
      <c r="CA120" s="37"/>
      <c r="CB120" s="37"/>
      <c r="CC120" s="24"/>
    </row>
    <row r="121" spans="1:81" ht="20.100000000000001" hidden="1" customHeight="1">
      <c r="A121" s="83"/>
      <c r="B121" s="156"/>
      <c r="C121" s="156"/>
      <c r="D121" s="156" t="s">
        <v>58</v>
      </c>
      <c r="E121" s="139">
        <v>8</v>
      </c>
      <c r="F121" s="177">
        <v>19868</v>
      </c>
      <c r="G121" s="98">
        <f t="shared" ca="1" si="101"/>
        <v>63.472222222222221</v>
      </c>
      <c r="H121" s="89" t="str">
        <f t="shared" ca="1" si="106"/>
        <v>1</v>
      </c>
      <c r="I121" s="90">
        <f t="shared" ca="1" si="107"/>
        <v>1</v>
      </c>
      <c r="J121" s="90">
        <f t="shared" si="102"/>
        <v>1</v>
      </c>
      <c r="K121" s="91" t="str">
        <f t="shared" si="103"/>
        <v>1</v>
      </c>
      <c r="L121" s="140"/>
      <c r="M121" s="140"/>
      <c r="N121" s="92">
        <f t="shared" si="104"/>
        <v>3</v>
      </c>
      <c r="O121" s="93">
        <f t="shared" si="105"/>
        <v>40</v>
      </c>
      <c r="P121" s="134"/>
      <c r="Q121" s="134"/>
      <c r="R121" s="134"/>
      <c r="S121" s="134"/>
      <c r="T121" s="134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7"/>
      <c r="AO121" s="137"/>
      <c r="AP121" s="137"/>
      <c r="AQ121" s="138"/>
      <c r="AR121" s="138"/>
      <c r="AS121" s="138"/>
      <c r="AT121" s="138"/>
      <c r="AU121" s="97"/>
      <c r="AV121" s="97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6"/>
      <c r="BO121" s="36"/>
      <c r="BP121" s="36">
        <v>16</v>
      </c>
      <c r="BQ121" s="36">
        <v>16</v>
      </c>
      <c r="BR121" s="36">
        <v>8</v>
      </c>
      <c r="BS121" s="36"/>
      <c r="BT121" s="36"/>
      <c r="BU121" s="36"/>
      <c r="BV121" s="36"/>
      <c r="BW121" s="36"/>
      <c r="BX121" s="46"/>
      <c r="BY121" s="37"/>
      <c r="BZ121" s="37"/>
      <c r="CA121" s="37"/>
      <c r="CB121" s="37"/>
      <c r="CC121" s="24"/>
    </row>
    <row r="122" spans="1:81" ht="20.100000000000001" hidden="1" customHeight="1">
      <c r="A122" s="83"/>
      <c r="B122" s="156"/>
      <c r="C122" s="156"/>
      <c r="D122" s="156" t="s">
        <v>58</v>
      </c>
      <c r="E122" s="139">
        <v>8</v>
      </c>
      <c r="F122" s="177">
        <v>19949</v>
      </c>
      <c r="G122" s="98">
        <f t="shared" ca="1" si="101"/>
        <v>63.25277777777778</v>
      </c>
      <c r="H122" s="89" t="str">
        <f t="shared" ca="1" si="106"/>
        <v>1</v>
      </c>
      <c r="I122" s="90">
        <f t="shared" ca="1" si="107"/>
        <v>1</v>
      </c>
      <c r="J122" s="90">
        <f t="shared" si="102"/>
        <v>1</v>
      </c>
      <c r="K122" s="91" t="str">
        <f t="shared" si="103"/>
        <v>1</v>
      </c>
      <c r="L122" s="140"/>
      <c r="M122" s="140"/>
      <c r="N122" s="92">
        <f t="shared" si="104"/>
        <v>3</v>
      </c>
      <c r="O122" s="93">
        <f t="shared" si="105"/>
        <v>40</v>
      </c>
      <c r="P122" s="134"/>
      <c r="Q122" s="134"/>
      <c r="R122" s="134"/>
      <c r="S122" s="134"/>
      <c r="T122" s="134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7"/>
      <c r="AO122" s="137"/>
      <c r="AP122" s="137"/>
      <c r="AQ122" s="138"/>
      <c r="AR122" s="138"/>
      <c r="AS122" s="138"/>
      <c r="AT122" s="138"/>
      <c r="AU122" s="97"/>
      <c r="AV122" s="97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6"/>
      <c r="BO122" s="36"/>
      <c r="BP122" s="36">
        <v>16</v>
      </c>
      <c r="BQ122" s="36">
        <v>16</v>
      </c>
      <c r="BR122" s="36">
        <v>8</v>
      </c>
      <c r="BS122" s="36"/>
      <c r="BT122" s="36"/>
      <c r="BU122" s="36"/>
      <c r="BV122" s="36"/>
      <c r="BW122" s="36"/>
      <c r="BX122" s="46"/>
      <c r="BY122" s="37"/>
      <c r="BZ122" s="37"/>
      <c r="CA122" s="37"/>
      <c r="CB122" s="37"/>
      <c r="CC122" s="24"/>
    </row>
    <row r="123" spans="1:81" ht="20.100000000000001" hidden="1" customHeight="1">
      <c r="A123" s="83"/>
      <c r="B123" s="156"/>
      <c r="C123" s="156"/>
      <c r="D123" s="156" t="s">
        <v>58</v>
      </c>
      <c r="E123" s="139">
        <v>8</v>
      </c>
      <c r="F123" s="177">
        <v>20216</v>
      </c>
      <c r="G123" s="98">
        <f t="shared" ca="1" si="101"/>
        <v>62.519444444444446</v>
      </c>
      <c r="H123" s="89" t="str">
        <f t="shared" ca="1" si="106"/>
        <v>1</v>
      </c>
      <c r="I123" s="90">
        <f t="shared" ca="1" si="107"/>
        <v>1</v>
      </c>
      <c r="J123" s="90">
        <f t="shared" si="102"/>
        <v>1</v>
      </c>
      <c r="K123" s="91" t="str">
        <f t="shared" si="103"/>
        <v>1</v>
      </c>
      <c r="L123" s="140"/>
      <c r="M123" s="140"/>
      <c r="N123" s="92">
        <f t="shared" si="104"/>
        <v>3</v>
      </c>
      <c r="O123" s="93">
        <f t="shared" si="105"/>
        <v>40</v>
      </c>
      <c r="P123" s="134"/>
      <c r="Q123" s="134"/>
      <c r="R123" s="134"/>
      <c r="S123" s="134"/>
      <c r="T123" s="134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7"/>
      <c r="AO123" s="137"/>
      <c r="AP123" s="137"/>
      <c r="AQ123" s="138"/>
      <c r="AR123" s="138"/>
      <c r="AS123" s="138"/>
      <c r="AT123" s="138"/>
      <c r="AU123" s="97"/>
      <c r="AV123" s="97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6"/>
      <c r="BO123" s="36"/>
      <c r="BP123" s="36">
        <v>16</v>
      </c>
      <c r="BQ123" s="36">
        <v>16</v>
      </c>
      <c r="BR123" s="36">
        <v>8</v>
      </c>
      <c r="BS123" s="36"/>
      <c r="BT123" s="36"/>
      <c r="BU123" s="36"/>
      <c r="BV123" s="36"/>
      <c r="BW123" s="36"/>
      <c r="BX123" s="46"/>
      <c r="BY123" s="37"/>
      <c r="BZ123" s="37"/>
      <c r="CA123" s="37"/>
      <c r="CB123" s="37"/>
      <c r="CC123" s="24"/>
    </row>
    <row r="124" spans="1:81" ht="20.100000000000001" hidden="1" customHeight="1">
      <c r="A124" s="83"/>
      <c r="B124" s="156"/>
      <c r="C124" s="156"/>
      <c r="D124" s="156" t="s">
        <v>58</v>
      </c>
      <c r="E124" s="139">
        <v>8</v>
      </c>
      <c r="F124" s="177">
        <v>20443</v>
      </c>
      <c r="G124" s="98">
        <f t="shared" ca="1" si="101"/>
        <v>61.9</v>
      </c>
      <c r="H124" s="89" t="str">
        <f t="shared" ca="1" si="106"/>
        <v>1</v>
      </c>
      <c r="I124" s="90">
        <f t="shared" ca="1" si="107"/>
        <v>1</v>
      </c>
      <c r="J124" s="90">
        <f t="shared" si="102"/>
        <v>1</v>
      </c>
      <c r="K124" s="91" t="str">
        <f t="shared" si="103"/>
        <v>1</v>
      </c>
      <c r="L124" s="140"/>
      <c r="M124" s="140"/>
      <c r="N124" s="92">
        <f t="shared" si="104"/>
        <v>3</v>
      </c>
      <c r="O124" s="93">
        <f t="shared" si="105"/>
        <v>40</v>
      </c>
      <c r="P124" s="134"/>
      <c r="Q124" s="134"/>
      <c r="R124" s="134"/>
      <c r="S124" s="134"/>
      <c r="T124" s="134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7"/>
      <c r="AO124" s="137"/>
      <c r="AP124" s="137"/>
      <c r="AQ124" s="138"/>
      <c r="AR124" s="138"/>
      <c r="AS124" s="138"/>
      <c r="AT124" s="138"/>
      <c r="AU124" s="97"/>
      <c r="AV124" s="97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36"/>
      <c r="BP124" s="36">
        <v>16</v>
      </c>
      <c r="BQ124" s="36">
        <v>16</v>
      </c>
      <c r="BR124" s="36">
        <v>8</v>
      </c>
      <c r="BS124" s="36"/>
      <c r="BT124" s="36"/>
      <c r="BU124" s="36"/>
      <c r="BV124" s="36"/>
      <c r="BW124" s="36"/>
      <c r="BX124" s="46"/>
      <c r="BY124" s="37"/>
      <c r="BZ124" s="37"/>
      <c r="CA124" s="37"/>
      <c r="CB124" s="37"/>
      <c r="CC124" s="24"/>
    </row>
    <row r="125" spans="1:81" ht="20.100000000000001" hidden="1" customHeight="1">
      <c r="A125" s="83"/>
      <c r="B125" s="156"/>
      <c r="C125" s="156"/>
      <c r="D125" s="156" t="s">
        <v>58</v>
      </c>
      <c r="E125" s="139">
        <v>8</v>
      </c>
      <c r="F125" s="177">
        <v>20559</v>
      </c>
      <c r="G125" s="98">
        <f t="shared" ca="1" si="101"/>
        <v>61.583333333333336</v>
      </c>
      <c r="H125" s="89" t="str">
        <f t="shared" ca="1" si="106"/>
        <v>1</v>
      </c>
      <c r="I125" s="90">
        <f t="shared" ca="1" si="107"/>
        <v>1</v>
      </c>
      <c r="J125" s="90">
        <f t="shared" si="102"/>
        <v>1</v>
      </c>
      <c r="K125" s="91" t="str">
        <f t="shared" si="103"/>
        <v>1</v>
      </c>
      <c r="L125" s="140"/>
      <c r="M125" s="140"/>
      <c r="N125" s="92">
        <f t="shared" si="104"/>
        <v>3</v>
      </c>
      <c r="O125" s="93">
        <f t="shared" si="105"/>
        <v>40</v>
      </c>
      <c r="P125" s="134"/>
      <c r="Q125" s="134"/>
      <c r="R125" s="134"/>
      <c r="S125" s="134"/>
      <c r="T125" s="134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7"/>
      <c r="AO125" s="137"/>
      <c r="AP125" s="137"/>
      <c r="AQ125" s="138"/>
      <c r="AR125" s="138"/>
      <c r="AS125" s="138"/>
      <c r="AT125" s="138"/>
      <c r="AU125" s="97"/>
      <c r="AV125" s="97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36"/>
      <c r="BP125" s="36">
        <v>16</v>
      </c>
      <c r="BQ125" s="36">
        <v>16</v>
      </c>
      <c r="BR125" s="36">
        <v>8</v>
      </c>
      <c r="BS125" s="36"/>
      <c r="BT125" s="36"/>
      <c r="BU125" s="36"/>
      <c r="BV125" s="36"/>
      <c r="BW125" s="36"/>
      <c r="BX125" s="46"/>
      <c r="BY125" s="37"/>
      <c r="BZ125" s="37"/>
      <c r="CA125" s="37"/>
      <c r="CB125" s="37"/>
      <c r="CC125" s="24"/>
    </row>
    <row r="126" spans="1:81" ht="20.100000000000001" hidden="1" customHeight="1">
      <c r="A126" s="83"/>
      <c r="B126" s="156"/>
      <c r="C126" s="156"/>
      <c r="D126" s="156" t="s">
        <v>58</v>
      </c>
      <c r="E126" s="139">
        <v>8</v>
      </c>
      <c r="F126" s="177">
        <v>20813</v>
      </c>
      <c r="G126" s="98">
        <f t="shared" ca="1" si="101"/>
        <v>60.888888888888886</v>
      </c>
      <c r="H126" s="89" t="str">
        <f t="shared" ca="1" si="106"/>
        <v>1</v>
      </c>
      <c r="I126" s="90">
        <f t="shared" ca="1" si="107"/>
        <v>1</v>
      </c>
      <c r="J126" s="90">
        <f t="shared" si="102"/>
        <v>1</v>
      </c>
      <c r="K126" s="91" t="str">
        <f t="shared" si="103"/>
        <v>1</v>
      </c>
      <c r="L126" s="140"/>
      <c r="M126" s="140"/>
      <c r="N126" s="92">
        <f t="shared" si="104"/>
        <v>3</v>
      </c>
      <c r="O126" s="93">
        <f t="shared" si="105"/>
        <v>40</v>
      </c>
      <c r="P126" s="134"/>
      <c r="Q126" s="134"/>
      <c r="R126" s="134"/>
      <c r="S126" s="134"/>
      <c r="T126" s="134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7"/>
      <c r="AO126" s="137"/>
      <c r="AP126" s="137"/>
      <c r="AQ126" s="138"/>
      <c r="AR126" s="138"/>
      <c r="AS126" s="138"/>
      <c r="AT126" s="138"/>
      <c r="AU126" s="97"/>
      <c r="AV126" s="97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36"/>
      <c r="BP126" s="36">
        <v>16</v>
      </c>
      <c r="BQ126" s="36">
        <v>16</v>
      </c>
      <c r="BR126" s="36">
        <v>8</v>
      </c>
      <c r="BS126" s="36"/>
      <c r="BT126" s="36"/>
      <c r="BU126" s="36"/>
      <c r="BV126" s="36"/>
      <c r="BW126" s="36"/>
      <c r="BX126" s="46"/>
      <c r="BY126" s="37"/>
      <c r="BZ126" s="37"/>
      <c r="CA126" s="37"/>
      <c r="CB126" s="37"/>
      <c r="CC126" s="24"/>
    </row>
    <row r="127" spans="1:81" ht="20.100000000000001" hidden="1" customHeight="1">
      <c r="A127" s="83"/>
      <c r="B127" s="156"/>
      <c r="C127" s="156"/>
      <c r="D127" s="156" t="s">
        <v>58</v>
      </c>
      <c r="E127" s="139">
        <v>8</v>
      </c>
      <c r="F127" s="177">
        <v>21023</v>
      </c>
      <c r="G127" s="98">
        <f t="shared" ca="1" si="101"/>
        <v>60.31111111111111</v>
      </c>
      <c r="H127" s="89" t="str">
        <f t="shared" ca="1" si="106"/>
        <v>1</v>
      </c>
      <c r="I127" s="90">
        <f t="shared" ca="1" si="107"/>
        <v>1</v>
      </c>
      <c r="J127" s="90">
        <f t="shared" si="102"/>
        <v>1</v>
      </c>
      <c r="K127" s="91" t="str">
        <f t="shared" si="103"/>
        <v>1</v>
      </c>
      <c r="L127" s="140"/>
      <c r="M127" s="140"/>
      <c r="N127" s="92">
        <f t="shared" si="104"/>
        <v>3</v>
      </c>
      <c r="O127" s="93">
        <f t="shared" si="105"/>
        <v>40</v>
      </c>
      <c r="P127" s="134"/>
      <c r="Q127" s="134"/>
      <c r="R127" s="134"/>
      <c r="S127" s="134"/>
      <c r="T127" s="134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7"/>
      <c r="AO127" s="137"/>
      <c r="AP127" s="137"/>
      <c r="AQ127" s="138"/>
      <c r="AR127" s="138"/>
      <c r="AS127" s="138"/>
      <c r="AT127" s="138"/>
      <c r="AU127" s="97"/>
      <c r="AV127" s="97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36"/>
      <c r="BP127" s="36">
        <v>16</v>
      </c>
      <c r="BQ127" s="36">
        <v>16</v>
      </c>
      <c r="BR127" s="36">
        <v>8</v>
      </c>
      <c r="BS127" s="36"/>
      <c r="BT127" s="36"/>
      <c r="BU127" s="36"/>
      <c r="BV127" s="36"/>
      <c r="BW127" s="36"/>
      <c r="BX127" s="46"/>
      <c r="BY127" s="37"/>
      <c r="BZ127" s="37"/>
      <c r="CA127" s="37"/>
      <c r="CB127" s="37"/>
      <c r="CC127" s="24"/>
    </row>
    <row r="128" spans="1:81" ht="20.100000000000001" hidden="1" customHeight="1">
      <c r="A128" s="83"/>
      <c r="B128" s="156"/>
      <c r="C128" s="156"/>
      <c r="D128" s="156" t="s">
        <v>58</v>
      </c>
      <c r="E128" s="139">
        <v>8</v>
      </c>
      <c r="F128" s="177">
        <v>21378</v>
      </c>
      <c r="G128" s="98">
        <f t="shared" ca="1" si="101"/>
        <v>59.338888888888889</v>
      </c>
      <c r="H128" s="89" t="str">
        <f t="shared" ca="1" si="106"/>
        <v>1</v>
      </c>
      <c r="I128" s="90">
        <f t="shared" ca="1" si="107"/>
        <v>1</v>
      </c>
      <c r="J128" s="90">
        <f t="shared" si="102"/>
        <v>1</v>
      </c>
      <c r="K128" s="91" t="str">
        <f t="shared" si="103"/>
        <v>1</v>
      </c>
      <c r="L128" s="140"/>
      <c r="M128" s="140"/>
      <c r="N128" s="92">
        <f t="shared" si="104"/>
        <v>3</v>
      </c>
      <c r="O128" s="93">
        <f t="shared" si="105"/>
        <v>40</v>
      </c>
      <c r="P128" s="134"/>
      <c r="Q128" s="134"/>
      <c r="R128" s="134"/>
      <c r="S128" s="134"/>
      <c r="T128" s="134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7"/>
      <c r="AO128" s="137"/>
      <c r="AP128" s="137"/>
      <c r="AQ128" s="138"/>
      <c r="AR128" s="138"/>
      <c r="AS128" s="138"/>
      <c r="AT128" s="138"/>
      <c r="AU128" s="97"/>
      <c r="AV128" s="97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6"/>
      <c r="BO128" s="36"/>
      <c r="BP128" s="36">
        <v>16</v>
      </c>
      <c r="BQ128" s="36">
        <v>16</v>
      </c>
      <c r="BR128" s="36">
        <v>8</v>
      </c>
      <c r="BS128" s="36"/>
      <c r="BT128" s="36"/>
      <c r="BU128" s="36"/>
      <c r="BV128" s="36"/>
      <c r="BW128" s="36"/>
      <c r="BX128" s="46"/>
      <c r="BY128" s="37"/>
      <c r="BZ128" s="37"/>
      <c r="CA128" s="37"/>
      <c r="CB128" s="37"/>
      <c r="CC128" s="24"/>
    </row>
    <row r="129" spans="1:81" ht="20.100000000000001" hidden="1" customHeight="1">
      <c r="A129" s="83"/>
      <c r="B129" s="156"/>
      <c r="C129" s="156"/>
      <c r="D129" s="156" t="s">
        <v>58</v>
      </c>
      <c r="E129" s="139">
        <v>8</v>
      </c>
      <c r="F129" s="177">
        <v>21319</v>
      </c>
      <c r="G129" s="98">
        <f t="shared" ca="1" si="101"/>
        <v>59.5</v>
      </c>
      <c r="H129" s="89" t="str">
        <f t="shared" ca="1" si="106"/>
        <v>1</v>
      </c>
      <c r="I129" s="90">
        <f t="shared" ca="1" si="107"/>
        <v>1</v>
      </c>
      <c r="J129" s="90">
        <f t="shared" si="102"/>
        <v>1</v>
      </c>
      <c r="K129" s="91" t="str">
        <f t="shared" si="103"/>
        <v>1</v>
      </c>
      <c r="L129" s="140"/>
      <c r="M129" s="140"/>
      <c r="N129" s="92">
        <f t="shared" si="104"/>
        <v>3</v>
      </c>
      <c r="O129" s="93">
        <f t="shared" si="105"/>
        <v>40</v>
      </c>
      <c r="P129" s="134"/>
      <c r="Q129" s="134"/>
      <c r="R129" s="134"/>
      <c r="S129" s="134"/>
      <c r="T129" s="134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7"/>
      <c r="AO129" s="137"/>
      <c r="AP129" s="137"/>
      <c r="AQ129" s="138"/>
      <c r="AR129" s="138"/>
      <c r="AS129" s="138"/>
      <c r="AT129" s="138"/>
      <c r="AU129" s="97"/>
      <c r="AV129" s="97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6"/>
      <c r="BO129" s="36"/>
      <c r="BP129" s="36">
        <v>16</v>
      </c>
      <c r="BQ129" s="36">
        <v>16</v>
      </c>
      <c r="BR129" s="36">
        <v>8</v>
      </c>
      <c r="BS129" s="36"/>
      <c r="BT129" s="36"/>
      <c r="BU129" s="36"/>
      <c r="BV129" s="36"/>
      <c r="BW129" s="36"/>
      <c r="BX129" s="46"/>
      <c r="BY129" s="37"/>
      <c r="BZ129" s="37"/>
      <c r="CA129" s="37"/>
      <c r="CB129" s="37"/>
      <c r="CC129" s="24"/>
    </row>
    <row r="130" spans="1:81" ht="20.100000000000001" hidden="1" customHeight="1">
      <c r="A130" s="83"/>
      <c r="B130" s="156"/>
      <c r="C130" s="156"/>
      <c r="D130" s="156" t="s">
        <v>58</v>
      </c>
      <c r="E130" s="139">
        <v>8</v>
      </c>
      <c r="F130" s="177">
        <v>21380</v>
      </c>
      <c r="G130" s="98">
        <f t="shared" ca="1" si="101"/>
        <v>59.333333333333336</v>
      </c>
      <c r="H130" s="89" t="str">
        <f t="shared" ca="1" si="106"/>
        <v>1</v>
      </c>
      <c r="I130" s="90">
        <f t="shared" ca="1" si="107"/>
        <v>1</v>
      </c>
      <c r="J130" s="90">
        <f t="shared" si="102"/>
        <v>1</v>
      </c>
      <c r="K130" s="91" t="str">
        <f t="shared" si="103"/>
        <v>1</v>
      </c>
      <c r="L130" s="140"/>
      <c r="M130" s="140"/>
      <c r="N130" s="92">
        <f t="shared" si="104"/>
        <v>3</v>
      </c>
      <c r="O130" s="93">
        <f t="shared" si="105"/>
        <v>40</v>
      </c>
      <c r="P130" s="134"/>
      <c r="Q130" s="134"/>
      <c r="R130" s="134"/>
      <c r="S130" s="134"/>
      <c r="T130" s="134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7"/>
      <c r="AO130" s="137"/>
      <c r="AP130" s="137"/>
      <c r="AQ130" s="138"/>
      <c r="AR130" s="138"/>
      <c r="AS130" s="138"/>
      <c r="AT130" s="138"/>
      <c r="AU130" s="97"/>
      <c r="AV130" s="97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6"/>
      <c r="BO130" s="36"/>
      <c r="BP130" s="36">
        <v>16</v>
      </c>
      <c r="BQ130" s="36">
        <v>16</v>
      </c>
      <c r="BR130" s="36">
        <v>8</v>
      </c>
      <c r="BS130" s="36"/>
      <c r="BT130" s="36"/>
      <c r="BU130" s="36"/>
      <c r="BV130" s="36"/>
      <c r="BW130" s="36"/>
      <c r="BX130" s="46"/>
      <c r="BY130" s="37"/>
      <c r="BZ130" s="37"/>
      <c r="CA130" s="37"/>
      <c r="CB130" s="37"/>
      <c r="CC130" s="24"/>
    </row>
    <row r="131" spans="1:81" ht="20.100000000000001" hidden="1" customHeight="1">
      <c r="A131" s="83"/>
      <c r="B131" s="156"/>
      <c r="C131" s="156"/>
      <c r="D131" s="156" t="s">
        <v>58</v>
      </c>
      <c r="E131" s="139">
        <v>8</v>
      </c>
      <c r="F131" s="177">
        <v>21425</v>
      </c>
      <c r="G131" s="98">
        <f t="shared" ca="1" si="101"/>
        <v>59.211111111111109</v>
      </c>
      <c r="H131" s="89" t="str">
        <f t="shared" ca="1" si="106"/>
        <v>1</v>
      </c>
      <c r="I131" s="90">
        <f t="shared" ca="1" si="107"/>
        <v>1</v>
      </c>
      <c r="J131" s="90">
        <f t="shared" si="102"/>
        <v>1</v>
      </c>
      <c r="K131" s="91" t="str">
        <f t="shared" si="103"/>
        <v>1</v>
      </c>
      <c r="L131" s="140"/>
      <c r="M131" s="140"/>
      <c r="N131" s="92">
        <f t="shared" si="104"/>
        <v>3</v>
      </c>
      <c r="O131" s="93">
        <f t="shared" si="105"/>
        <v>40</v>
      </c>
      <c r="P131" s="134"/>
      <c r="Q131" s="134"/>
      <c r="R131" s="134"/>
      <c r="S131" s="134"/>
      <c r="T131" s="134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7"/>
      <c r="AO131" s="137"/>
      <c r="AP131" s="137"/>
      <c r="AQ131" s="138"/>
      <c r="AR131" s="138"/>
      <c r="AS131" s="138"/>
      <c r="AT131" s="138"/>
      <c r="AU131" s="97"/>
      <c r="AV131" s="97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6"/>
      <c r="BO131" s="36"/>
      <c r="BP131" s="36">
        <v>16</v>
      </c>
      <c r="BQ131" s="36">
        <v>16</v>
      </c>
      <c r="BR131" s="36">
        <v>8</v>
      </c>
      <c r="BS131" s="36"/>
      <c r="BT131" s="36"/>
      <c r="BU131" s="36"/>
      <c r="BV131" s="36"/>
      <c r="BW131" s="36"/>
      <c r="BX131" s="46"/>
      <c r="BY131" s="37"/>
      <c r="BZ131" s="37"/>
      <c r="CA131" s="37"/>
      <c r="CB131" s="37"/>
      <c r="CC131" s="24"/>
    </row>
    <row r="132" spans="1:81" ht="20.100000000000001" hidden="1" customHeight="1">
      <c r="A132" s="83"/>
      <c r="B132" s="156"/>
      <c r="C132" s="156"/>
      <c r="D132" s="156" t="s">
        <v>58</v>
      </c>
      <c r="E132" s="139">
        <v>8</v>
      </c>
      <c r="F132" s="177">
        <v>21808</v>
      </c>
      <c r="G132" s="98">
        <f t="shared" ca="1" si="101"/>
        <v>58.163888888888891</v>
      </c>
      <c r="H132" s="89" t="str">
        <f t="shared" ca="1" si="106"/>
        <v>1</v>
      </c>
      <c r="I132" s="90">
        <f t="shared" ca="1" si="107"/>
        <v>1</v>
      </c>
      <c r="J132" s="90">
        <f t="shared" si="102"/>
        <v>1</v>
      </c>
      <c r="K132" s="91" t="str">
        <f t="shared" si="103"/>
        <v>1</v>
      </c>
      <c r="L132" s="140"/>
      <c r="M132" s="140"/>
      <c r="N132" s="92">
        <f t="shared" si="104"/>
        <v>3</v>
      </c>
      <c r="O132" s="93">
        <f t="shared" si="105"/>
        <v>40</v>
      </c>
      <c r="P132" s="134"/>
      <c r="Q132" s="134"/>
      <c r="R132" s="134"/>
      <c r="S132" s="134"/>
      <c r="T132" s="134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7"/>
      <c r="AO132" s="137"/>
      <c r="AP132" s="137"/>
      <c r="AQ132" s="138"/>
      <c r="AR132" s="138"/>
      <c r="AS132" s="138"/>
      <c r="AT132" s="138"/>
      <c r="AU132" s="97"/>
      <c r="AV132" s="97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6"/>
      <c r="BO132" s="36"/>
      <c r="BP132" s="36">
        <v>16</v>
      </c>
      <c r="BQ132" s="36">
        <v>16</v>
      </c>
      <c r="BR132" s="36">
        <v>8</v>
      </c>
      <c r="BS132" s="36"/>
      <c r="BT132" s="36"/>
      <c r="BU132" s="36"/>
      <c r="BV132" s="36"/>
      <c r="BW132" s="36"/>
      <c r="BX132" s="46"/>
      <c r="BY132" s="37"/>
      <c r="BZ132" s="37"/>
      <c r="CA132" s="37"/>
      <c r="CB132" s="37"/>
      <c r="CC132" s="24"/>
    </row>
    <row r="133" spans="1:81" ht="20.100000000000001" hidden="1" customHeight="1">
      <c r="A133" s="83"/>
      <c r="B133" s="156"/>
      <c r="C133" s="156"/>
      <c r="D133" s="156" t="s">
        <v>58</v>
      </c>
      <c r="E133" s="139">
        <v>8</v>
      </c>
      <c r="F133" s="177">
        <v>22166</v>
      </c>
      <c r="G133" s="98">
        <f t="shared" ca="1" si="101"/>
        <v>57.18611111111111</v>
      </c>
      <c r="H133" s="89" t="str">
        <f t="shared" ca="1" si="106"/>
        <v>1</v>
      </c>
      <c r="I133" s="90">
        <f t="shared" ca="1" si="107"/>
        <v>1</v>
      </c>
      <c r="J133" s="90">
        <f t="shared" si="102"/>
        <v>1</v>
      </c>
      <c r="K133" s="91" t="str">
        <f t="shared" si="103"/>
        <v>1</v>
      </c>
      <c r="L133" s="140"/>
      <c r="M133" s="140"/>
      <c r="N133" s="92">
        <f t="shared" si="104"/>
        <v>3</v>
      </c>
      <c r="O133" s="93">
        <f t="shared" si="105"/>
        <v>40</v>
      </c>
      <c r="P133" s="134"/>
      <c r="Q133" s="134"/>
      <c r="R133" s="134"/>
      <c r="S133" s="134"/>
      <c r="T133" s="134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7"/>
      <c r="AO133" s="137"/>
      <c r="AP133" s="137"/>
      <c r="AQ133" s="138"/>
      <c r="AR133" s="138"/>
      <c r="AS133" s="138"/>
      <c r="AT133" s="138"/>
      <c r="AU133" s="97"/>
      <c r="AV133" s="97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6"/>
      <c r="BO133" s="36"/>
      <c r="BP133" s="36">
        <v>16</v>
      </c>
      <c r="BQ133" s="36">
        <v>16</v>
      </c>
      <c r="BR133" s="36">
        <v>8</v>
      </c>
      <c r="BS133" s="36"/>
      <c r="BT133" s="36"/>
      <c r="BU133" s="36"/>
      <c r="BV133" s="36"/>
      <c r="BW133" s="36"/>
      <c r="BX133" s="46"/>
      <c r="BY133" s="37"/>
      <c r="BZ133" s="37"/>
      <c r="CA133" s="37"/>
      <c r="CB133" s="37"/>
      <c r="CC133" s="24"/>
    </row>
    <row r="134" spans="1:81" ht="20.100000000000001" hidden="1" customHeight="1">
      <c r="A134" s="83"/>
      <c r="B134" s="156"/>
      <c r="C134" s="156"/>
      <c r="D134" s="156" t="s">
        <v>58</v>
      </c>
      <c r="E134" s="139">
        <v>8</v>
      </c>
      <c r="F134" s="177">
        <v>22173</v>
      </c>
      <c r="G134" s="98">
        <f t="shared" ca="1" si="101"/>
        <v>57.166666666666664</v>
      </c>
      <c r="H134" s="89" t="str">
        <f t="shared" ca="1" si="106"/>
        <v>1</v>
      </c>
      <c r="I134" s="90">
        <f t="shared" ca="1" si="107"/>
        <v>1</v>
      </c>
      <c r="J134" s="90">
        <f t="shared" si="102"/>
        <v>1</v>
      </c>
      <c r="K134" s="91" t="str">
        <f t="shared" si="103"/>
        <v>1</v>
      </c>
      <c r="L134" s="140"/>
      <c r="M134" s="140"/>
      <c r="N134" s="92">
        <f t="shared" si="104"/>
        <v>3</v>
      </c>
      <c r="O134" s="93">
        <f t="shared" si="105"/>
        <v>40</v>
      </c>
      <c r="P134" s="134"/>
      <c r="Q134" s="134"/>
      <c r="R134" s="134"/>
      <c r="S134" s="134"/>
      <c r="T134" s="134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7"/>
      <c r="AO134" s="137"/>
      <c r="AP134" s="137"/>
      <c r="AQ134" s="138"/>
      <c r="AR134" s="138"/>
      <c r="AS134" s="138"/>
      <c r="AT134" s="138"/>
      <c r="AU134" s="97"/>
      <c r="AV134" s="97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6"/>
      <c r="BO134" s="36"/>
      <c r="BP134" s="36">
        <v>16</v>
      </c>
      <c r="BQ134" s="36">
        <v>16</v>
      </c>
      <c r="BR134" s="36">
        <v>8</v>
      </c>
      <c r="BS134" s="36"/>
      <c r="BT134" s="36"/>
      <c r="BU134" s="36"/>
      <c r="BV134" s="36"/>
      <c r="BW134" s="36"/>
      <c r="BX134" s="46"/>
      <c r="BY134" s="37"/>
      <c r="BZ134" s="37"/>
      <c r="CA134" s="37"/>
      <c r="CB134" s="37"/>
      <c r="CC134" s="24"/>
    </row>
    <row r="135" spans="1:81" ht="20.100000000000001" hidden="1" customHeight="1">
      <c r="A135" s="83"/>
      <c r="B135" s="156"/>
      <c r="C135" s="156"/>
      <c r="D135" s="156" t="s">
        <v>58</v>
      </c>
      <c r="E135" s="139">
        <v>8</v>
      </c>
      <c r="F135" s="177">
        <v>21774</v>
      </c>
      <c r="G135" s="98">
        <f t="shared" ca="1" si="101"/>
        <v>58.255555555555553</v>
      </c>
      <c r="H135" s="89" t="str">
        <f t="shared" ca="1" si="106"/>
        <v>1</v>
      </c>
      <c r="I135" s="90">
        <f t="shared" ca="1" si="107"/>
        <v>1</v>
      </c>
      <c r="J135" s="90">
        <f t="shared" si="102"/>
        <v>1</v>
      </c>
      <c r="K135" s="91" t="str">
        <f t="shared" si="103"/>
        <v>1</v>
      </c>
      <c r="L135" s="140"/>
      <c r="M135" s="140"/>
      <c r="N135" s="92">
        <f t="shared" si="104"/>
        <v>3</v>
      </c>
      <c r="O135" s="93">
        <f t="shared" si="105"/>
        <v>40</v>
      </c>
      <c r="P135" s="134"/>
      <c r="Q135" s="134"/>
      <c r="R135" s="134"/>
      <c r="S135" s="134"/>
      <c r="T135" s="134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7"/>
      <c r="AO135" s="137"/>
      <c r="AP135" s="137"/>
      <c r="AQ135" s="138"/>
      <c r="AR135" s="138"/>
      <c r="AS135" s="138"/>
      <c r="AT135" s="138"/>
      <c r="AU135" s="97"/>
      <c r="AV135" s="97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6"/>
      <c r="BO135" s="36"/>
      <c r="BP135" s="36">
        <v>16</v>
      </c>
      <c r="BQ135" s="36">
        <v>16</v>
      </c>
      <c r="BR135" s="36">
        <v>8</v>
      </c>
      <c r="BS135" s="36"/>
      <c r="BT135" s="36"/>
      <c r="BU135" s="36"/>
      <c r="BV135" s="36"/>
      <c r="BW135" s="36"/>
      <c r="BX135" s="46"/>
      <c r="BY135" s="37"/>
      <c r="BZ135" s="37"/>
      <c r="CA135" s="37"/>
      <c r="CB135" s="37"/>
      <c r="CC135" s="24"/>
    </row>
    <row r="136" spans="1:81" ht="20.100000000000001" hidden="1" customHeight="1">
      <c r="A136" s="83"/>
      <c r="B136" s="84"/>
      <c r="C136" s="84"/>
      <c r="D136" s="84"/>
      <c r="E136" s="103"/>
      <c r="F136" s="104"/>
      <c r="G136" s="98"/>
      <c r="H136" s="89"/>
      <c r="I136" s="90"/>
      <c r="J136" s="90"/>
      <c r="K136" s="91"/>
      <c r="L136" s="140"/>
      <c r="M136" s="140"/>
      <c r="N136" s="92"/>
      <c r="O136" s="93"/>
      <c r="P136" s="134"/>
      <c r="Q136" s="134"/>
      <c r="R136" s="134"/>
      <c r="S136" s="134"/>
      <c r="T136" s="134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7"/>
      <c r="AO136" s="137"/>
      <c r="AP136" s="137"/>
      <c r="AQ136" s="138"/>
      <c r="AR136" s="138"/>
      <c r="AS136" s="138"/>
      <c r="AT136" s="138"/>
      <c r="AU136" s="97"/>
      <c r="AV136" s="97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46"/>
      <c r="BY136" s="37"/>
      <c r="BZ136" s="37"/>
      <c r="CA136" s="37"/>
      <c r="CB136" s="37"/>
      <c r="CC136" s="24"/>
    </row>
    <row r="137" spans="1:81" ht="20.100000000000001" hidden="1" customHeight="1" thickBot="1">
      <c r="A137" s="83"/>
      <c r="B137" s="83"/>
      <c r="C137" s="160"/>
      <c r="D137" s="160"/>
      <c r="E137" s="103"/>
      <c r="F137" s="161"/>
      <c r="G137" s="108"/>
      <c r="H137" s="109"/>
      <c r="I137" s="109"/>
      <c r="J137" s="109"/>
      <c r="K137" s="109"/>
      <c r="L137" s="159"/>
      <c r="M137" s="159"/>
      <c r="N137" s="92"/>
      <c r="O137" s="93"/>
      <c r="P137" s="134"/>
      <c r="Q137" s="134"/>
      <c r="R137" s="134"/>
      <c r="S137" s="134"/>
      <c r="T137" s="134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7"/>
      <c r="AO137" s="137"/>
      <c r="AP137" s="137"/>
      <c r="AQ137" s="138"/>
      <c r="AR137" s="138"/>
      <c r="AS137" s="138"/>
      <c r="AT137" s="138"/>
      <c r="AU137" s="97"/>
      <c r="AV137" s="97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7"/>
      <c r="BY137" s="37"/>
      <c r="BZ137" s="37"/>
      <c r="CA137" s="37"/>
      <c r="CB137" s="37"/>
      <c r="CC137" s="24"/>
    </row>
    <row r="138" spans="1:81" ht="20.100000000000001" hidden="1" customHeight="1" thickBot="1">
      <c r="A138" s="83"/>
      <c r="B138" s="115" t="s">
        <v>24</v>
      </c>
      <c r="C138" s="106"/>
      <c r="D138" s="84"/>
      <c r="E138" s="103"/>
      <c r="F138" s="87"/>
      <c r="G138" s="108"/>
      <c r="H138" s="109"/>
      <c r="I138" s="109"/>
      <c r="J138" s="109"/>
      <c r="K138" s="109"/>
      <c r="L138" s="109"/>
      <c r="M138" s="109"/>
      <c r="N138" s="110"/>
      <c r="O138" s="93"/>
      <c r="P138" s="144">
        <f t="shared" ref="P138:AO138" si="108">SUM(P117:P137)</f>
        <v>0</v>
      </c>
      <c r="Q138" s="144">
        <f t="shared" si="108"/>
        <v>0</v>
      </c>
      <c r="R138" s="144">
        <f t="shared" si="108"/>
        <v>0</v>
      </c>
      <c r="S138" s="144">
        <f t="shared" si="108"/>
        <v>0</v>
      </c>
      <c r="T138" s="144">
        <f t="shared" si="108"/>
        <v>0</v>
      </c>
      <c r="U138" s="144">
        <f t="shared" si="108"/>
        <v>0</v>
      </c>
      <c r="V138" s="144">
        <f t="shared" si="108"/>
        <v>0</v>
      </c>
      <c r="W138" s="144">
        <f t="shared" si="108"/>
        <v>0</v>
      </c>
      <c r="X138" s="144">
        <f t="shared" si="108"/>
        <v>0</v>
      </c>
      <c r="Y138" s="144">
        <f t="shared" si="108"/>
        <v>0</v>
      </c>
      <c r="Z138" s="144">
        <f t="shared" si="108"/>
        <v>0</v>
      </c>
      <c r="AA138" s="144">
        <f t="shared" si="108"/>
        <v>0</v>
      </c>
      <c r="AB138" s="144">
        <f t="shared" si="108"/>
        <v>0</v>
      </c>
      <c r="AC138" s="144">
        <f t="shared" si="108"/>
        <v>0</v>
      </c>
      <c r="AD138" s="144">
        <f t="shared" si="108"/>
        <v>0</v>
      </c>
      <c r="AE138" s="144">
        <f t="shared" si="108"/>
        <v>0</v>
      </c>
      <c r="AF138" s="144">
        <f t="shared" si="108"/>
        <v>0</v>
      </c>
      <c r="AG138" s="144">
        <f t="shared" si="108"/>
        <v>0</v>
      </c>
      <c r="AH138" s="144">
        <f t="shared" si="108"/>
        <v>0</v>
      </c>
      <c r="AI138" s="144">
        <f t="shared" si="108"/>
        <v>0</v>
      </c>
      <c r="AJ138" s="144">
        <f t="shared" si="108"/>
        <v>0</v>
      </c>
      <c r="AK138" s="144">
        <f t="shared" si="108"/>
        <v>0</v>
      </c>
      <c r="AL138" s="144">
        <f t="shared" si="108"/>
        <v>0</v>
      </c>
      <c r="AM138" s="144">
        <f t="shared" si="108"/>
        <v>0</v>
      </c>
      <c r="AN138" s="144">
        <f t="shared" si="108"/>
        <v>0</v>
      </c>
      <c r="AO138" s="144">
        <f t="shared" si="108"/>
        <v>0</v>
      </c>
      <c r="AP138" s="144">
        <f t="shared" ref="AP138:BN138" si="109">SUM(AP117:AP137)</f>
        <v>0</v>
      </c>
      <c r="AQ138" s="144">
        <f t="shared" si="109"/>
        <v>0</v>
      </c>
      <c r="AR138" s="144">
        <f t="shared" si="109"/>
        <v>0</v>
      </c>
      <c r="AS138" s="144">
        <f t="shared" si="109"/>
        <v>0</v>
      </c>
      <c r="AT138" s="144">
        <f t="shared" si="109"/>
        <v>0</v>
      </c>
      <c r="AU138" s="117">
        <f t="shared" si="109"/>
        <v>0</v>
      </c>
      <c r="AV138" s="117">
        <f t="shared" si="109"/>
        <v>0</v>
      </c>
      <c r="AW138" s="41">
        <f t="shared" si="109"/>
        <v>0</v>
      </c>
      <c r="AX138" s="41">
        <f t="shared" si="109"/>
        <v>0</v>
      </c>
      <c r="AY138" s="41">
        <f t="shared" si="109"/>
        <v>0</v>
      </c>
      <c r="AZ138" s="41">
        <f t="shared" si="109"/>
        <v>0</v>
      </c>
      <c r="BA138" s="41">
        <f t="shared" si="109"/>
        <v>0</v>
      </c>
      <c r="BB138" s="41">
        <f t="shared" si="109"/>
        <v>0</v>
      </c>
      <c r="BC138" s="41">
        <f t="shared" si="109"/>
        <v>0</v>
      </c>
      <c r="BD138" s="41">
        <f t="shared" si="109"/>
        <v>0</v>
      </c>
      <c r="BE138" s="41">
        <f t="shared" si="109"/>
        <v>0</v>
      </c>
      <c r="BF138" s="41">
        <f t="shared" si="109"/>
        <v>0</v>
      </c>
      <c r="BG138" s="41">
        <f t="shared" si="109"/>
        <v>0</v>
      </c>
      <c r="BH138" s="41">
        <f t="shared" si="109"/>
        <v>0</v>
      </c>
      <c r="BI138" s="41">
        <f t="shared" si="109"/>
        <v>0</v>
      </c>
      <c r="BJ138" s="41">
        <f t="shared" si="109"/>
        <v>0</v>
      </c>
      <c r="BK138" s="41">
        <f t="shared" si="109"/>
        <v>0</v>
      </c>
      <c r="BL138" s="41">
        <f t="shared" si="109"/>
        <v>0</v>
      </c>
      <c r="BM138" s="41">
        <f t="shared" si="109"/>
        <v>0</v>
      </c>
      <c r="BN138" s="41">
        <f t="shared" si="109"/>
        <v>0</v>
      </c>
      <c r="BO138" s="41">
        <f t="shared" ref="BO138:CB138" si="110">SUM(BO117:BO137)</f>
        <v>0</v>
      </c>
      <c r="BP138" s="41">
        <f t="shared" si="110"/>
        <v>304</v>
      </c>
      <c r="BQ138" s="41">
        <f t="shared" si="110"/>
        <v>304</v>
      </c>
      <c r="BR138" s="41">
        <f t="shared" si="110"/>
        <v>152</v>
      </c>
      <c r="BS138" s="41">
        <f t="shared" si="110"/>
        <v>0</v>
      </c>
      <c r="BT138" s="41">
        <f t="shared" si="110"/>
        <v>0</v>
      </c>
      <c r="BU138" s="41">
        <f t="shared" si="110"/>
        <v>0</v>
      </c>
      <c r="BV138" s="41">
        <f t="shared" si="110"/>
        <v>0</v>
      </c>
      <c r="BW138" s="41">
        <f t="shared" si="110"/>
        <v>0</v>
      </c>
      <c r="BX138" s="41">
        <f t="shared" si="110"/>
        <v>0</v>
      </c>
      <c r="BY138" s="41">
        <f t="shared" si="110"/>
        <v>0</v>
      </c>
      <c r="BZ138" s="41">
        <f t="shared" si="110"/>
        <v>0</v>
      </c>
      <c r="CA138" s="41">
        <f t="shared" si="110"/>
        <v>0</v>
      </c>
      <c r="CB138" s="41">
        <f t="shared" si="110"/>
        <v>0</v>
      </c>
      <c r="CC138" s="24"/>
    </row>
    <row r="139" spans="1:81" ht="20.100000000000001" hidden="1" customHeight="1" thickBot="1">
      <c r="A139" s="83"/>
      <c r="B139" s="118" t="s">
        <v>25</v>
      </c>
      <c r="C139" s="84"/>
      <c r="D139" s="84"/>
      <c r="E139" s="103"/>
      <c r="F139" s="87"/>
      <c r="G139" s="108"/>
      <c r="H139" s="109"/>
      <c r="I139" s="109"/>
      <c r="J139" s="109"/>
      <c r="K139" s="109"/>
      <c r="L139" s="109"/>
      <c r="M139" s="109"/>
      <c r="N139" s="110"/>
      <c r="O139" s="93"/>
      <c r="P139" s="145">
        <f>SUM(P138:T138)</f>
        <v>0</v>
      </c>
      <c r="Q139" s="146"/>
      <c r="R139" s="146"/>
      <c r="S139" s="146"/>
      <c r="T139" s="146"/>
      <c r="U139" s="147">
        <f>SUM(U138:AM138)</f>
        <v>0</v>
      </c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8">
        <f>SUM(AN138:AP138)</f>
        <v>0</v>
      </c>
      <c r="AO139" s="146"/>
      <c r="AP139" s="146"/>
      <c r="AQ139" s="149">
        <f>SUM(AQ138:AV138)</f>
        <v>0</v>
      </c>
      <c r="AR139" s="146"/>
      <c r="AS139" s="146"/>
      <c r="AT139" s="146"/>
      <c r="AU139" s="120"/>
      <c r="AV139" s="120"/>
      <c r="AW139" s="44">
        <f>SUM(AW138:BM138)</f>
        <v>0</v>
      </c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5">
        <f>SUM(BN138:BW138)</f>
        <v>760</v>
      </c>
      <c r="BO139" s="43"/>
      <c r="BP139" s="43"/>
      <c r="BQ139" s="43"/>
      <c r="BR139" s="43"/>
      <c r="BS139" s="43"/>
      <c r="BT139" s="43"/>
      <c r="BU139" s="43"/>
      <c r="BV139" s="43"/>
      <c r="BW139" s="43"/>
      <c r="BX139" s="42">
        <f>SUM(BX138:CB138)</f>
        <v>0</v>
      </c>
      <c r="BY139" s="43"/>
      <c r="BZ139" s="43"/>
      <c r="CA139" s="43"/>
      <c r="CB139" s="43"/>
      <c r="CC139" s="24"/>
    </row>
    <row r="140" spans="1:81" ht="20.100000000000001" hidden="1" customHeight="1" thickBot="1">
      <c r="A140" s="83"/>
      <c r="B140" s="124" t="s">
        <v>26</v>
      </c>
      <c r="C140" s="125"/>
      <c r="D140" s="125"/>
      <c r="E140" s="178"/>
      <c r="F140" s="127"/>
      <c r="G140" s="128"/>
      <c r="H140" s="129"/>
      <c r="I140" s="129"/>
      <c r="J140" s="129"/>
      <c r="K140" s="129"/>
      <c r="L140" s="130"/>
      <c r="M140" s="130"/>
      <c r="N140" s="131"/>
      <c r="O140" s="132"/>
      <c r="P140" s="144">
        <f t="shared" ref="P140:AO140" si="111">COUNT(P117:P137)</f>
        <v>0</v>
      </c>
      <c r="Q140" s="144">
        <f t="shared" si="111"/>
        <v>0</v>
      </c>
      <c r="R140" s="144">
        <f t="shared" si="111"/>
        <v>0</v>
      </c>
      <c r="S140" s="144">
        <f t="shared" si="111"/>
        <v>0</v>
      </c>
      <c r="T140" s="144">
        <f t="shared" si="111"/>
        <v>0</v>
      </c>
      <c r="U140" s="144">
        <f t="shared" si="111"/>
        <v>0</v>
      </c>
      <c r="V140" s="144">
        <f t="shared" si="111"/>
        <v>0</v>
      </c>
      <c r="W140" s="144">
        <f t="shared" si="111"/>
        <v>0</v>
      </c>
      <c r="X140" s="144">
        <f t="shared" si="111"/>
        <v>0</v>
      </c>
      <c r="Y140" s="144">
        <f t="shared" si="111"/>
        <v>0</v>
      </c>
      <c r="Z140" s="144">
        <f t="shared" si="111"/>
        <v>0</v>
      </c>
      <c r="AA140" s="144">
        <f t="shared" si="111"/>
        <v>0</v>
      </c>
      <c r="AB140" s="144">
        <f t="shared" si="111"/>
        <v>0</v>
      </c>
      <c r="AC140" s="144">
        <f t="shared" si="111"/>
        <v>0</v>
      </c>
      <c r="AD140" s="144">
        <f t="shared" si="111"/>
        <v>0</v>
      </c>
      <c r="AE140" s="144">
        <f t="shared" si="111"/>
        <v>0</v>
      </c>
      <c r="AF140" s="144">
        <f t="shared" si="111"/>
        <v>0</v>
      </c>
      <c r="AG140" s="144">
        <f t="shared" si="111"/>
        <v>0</v>
      </c>
      <c r="AH140" s="144">
        <f t="shared" si="111"/>
        <v>0</v>
      </c>
      <c r="AI140" s="144">
        <f t="shared" si="111"/>
        <v>0</v>
      </c>
      <c r="AJ140" s="144">
        <f t="shared" si="111"/>
        <v>0</v>
      </c>
      <c r="AK140" s="144">
        <f t="shared" si="111"/>
        <v>0</v>
      </c>
      <c r="AL140" s="144">
        <f t="shared" si="111"/>
        <v>0</v>
      </c>
      <c r="AM140" s="144">
        <f t="shared" si="111"/>
        <v>0</v>
      </c>
      <c r="AN140" s="144">
        <f t="shared" si="111"/>
        <v>0</v>
      </c>
      <c r="AO140" s="144">
        <f t="shared" si="111"/>
        <v>0</v>
      </c>
      <c r="AP140" s="144">
        <f t="shared" ref="AP140:BN140" si="112">COUNT(AP117:AP137)</f>
        <v>0</v>
      </c>
      <c r="AQ140" s="144">
        <f t="shared" si="112"/>
        <v>0</v>
      </c>
      <c r="AR140" s="144">
        <f t="shared" si="112"/>
        <v>0</v>
      </c>
      <c r="AS140" s="144">
        <f t="shared" si="112"/>
        <v>0</v>
      </c>
      <c r="AT140" s="144">
        <f t="shared" si="112"/>
        <v>0</v>
      </c>
      <c r="AU140" s="117">
        <f t="shared" si="112"/>
        <v>0</v>
      </c>
      <c r="AV140" s="117">
        <f t="shared" si="112"/>
        <v>0</v>
      </c>
      <c r="AW140" s="41">
        <f t="shared" si="112"/>
        <v>0</v>
      </c>
      <c r="AX140" s="41">
        <f t="shared" si="112"/>
        <v>0</v>
      </c>
      <c r="AY140" s="41">
        <f t="shared" si="112"/>
        <v>0</v>
      </c>
      <c r="AZ140" s="41">
        <f t="shared" si="112"/>
        <v>0</v>
      </c>
      <c r="BA140" s="41">
        <f t="shared" si="112"/>
        <v>0</v>
      </c>
      <c r="BB140" s="41">
        <f t="shared" si="112"/>
        <v>0</v>
      </c>
      <c r="BC140" s="41">
        <f t="shared" si="112"/>
        <v>0</v>
      </c>
      <c r="BD140" s="41">
        <f t="shared" si="112"/>
        <v>0</v>
      </c>
      <c r="BE140" s="41">
        <f t="shared" si="112"/>
        <v>0</v>
      </c>
      <c r="BF140" s="41">
        <f t="shared" si="112"/>
        <v>0</v>
      </c>
      <c r="BG140" s="41">
        <f t="shared" si="112"/>
        <v>0</v>
      </c>
      <c r="BH140" s="41">
        <f t="shared" si="112"/>
        <v>0</v>
      </c>
      <c r="BI140" s="41">
        <f t="shared" si="112"/>
        <v>0</v>
      </c>
      <c r="BJ140" s="41">
        <f t="shared" si="112"/>
        <v>0</v>
      </c>
      <c r="BK140" s="41">
        <f t="shared" si="112"/>
        <v>0</v>
      </c>
      <c r="BL140" s="41">
        <f t="shared" si="112"/>
        <v>0</v>
      </c>
      <c r="BM140" s="41">
        <f t="shared" si="112"/>
        <v>0</v>
      </c>
      <c r="BN140" s="41">
        <f t="shared" si="112"/>
        <v>0</v>
      </c>
      <c r="BO140" s="41">
        <f t="shared" ref="BO140:CB140" si="113">COUNT(BO117:BO137)</f>
        <v>0</v>
      </c>
      <c r="BP140" s="41">
        <f t="shared" si="113"/>
        <v>19</v>
      </c>
      <c r="BQ140" s="41">
        <f t="shared" si="113"/>
        <v>19</v>
      </c>
      <c r="BR140" s="41">
        <f t="shared" si="113"/>
        <v>19</v>
      </c>
      <c r="BS140" s="41">
        <f t="shared" si="113"/>
        <v>0</v>
      </c>
      <c r="BT140" s="41">
        <f t="shared" si="113"/>
        <v>0</v>
      </c>
      <c r="BU140" s="41">
        <f t="shared" si="113"/>
        <v>0</v>
      </c>
      <c r="BV140" s="41">
        <f t="shared" si="113"/>
        <v>0</v>
      </c>
      <c r="BW140" s="41">
        <f t="shared" si="113"/>
        <v>0</v>
      </c>
      <c r="BX140" s="41">
        <f t="shared" si="113"/>
        <v>0</v>
      </c>
      <c r="BY140" s="41">
        <f t="shared" si="113"/>
        <v>0</v>
      </c>
      <c r="BZ140" s="41">
        <f t="shared" si="113"/>
        <v>0</v>
      </c>
      <c r="CA140" s="41">
        <f t="shared" si="113"/>
        <v>0</v>
      </c>
      <c r="CB140" s="41">
        <f t="shared" si="113"/>
        <v>0</v>
      </c>
      <c r="CC140" s="24"/>
    </row>
    <row r="141" spans="1:81" ht="20.100000000000001" hidden="1" customHeight="1">
      <c r="A141" s="83"/>
      <c r="B141" s="84"/>
      <c r="C141" s="84"/>
      <c r="D141" s="84"/>
      <c r="E141" s="116">
        <v>9</v>
      </c>
      <c r="F141" s="104"/>
      <c r="G141" s="98"/>
      <c r="H141" s="89"/>
      <c r="I141" s="90"/>
      <c r="J141" s="90"/>
      <c r="K141" s="91"/>
      <c r="L141" s="140"/>
      <c r="M141" s="140"/>
      <c r="N141" s="92"/>
      <c r="O141" s="93"/>
      <c r="P141" s="134"/>
      <c r="Q141" s="134"/>
      <c r="R141" s="134"/>
      <c r="S141" s="134"/>
      <c r="T141" s="134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7"/>
      <c r="AO141" s="137"/>
      <c r="AP141" s="137"/>
      <c r="AQ141" s="138"/>
      <c r="AR141" s="138"/>
      <c r="AS141" s="138"/>
      <c r="AT141" s="138"/>
      <c r="AU141" s="97"/>
      <c r="AV141" s="97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46"/>
      <c r="BY141" s="37"/>
      <c r="BZ141" s="37"/>
      <c r="CA141" s="37"/>
      <c r="CB141" s="37"/>
      <c r="CC141" s="24"/>
    </row>
    <row r="142" spans="1:81" ht="20.100000000000001" hidden="1" customHeight="1" thickBot="1">
      <c r="A142" s="83"/>
      <c r="B142" s="84"/>
      <c r="C142" s="84"/>
      <c r="D142" s="84"/>
      <c r="E142" s="116">
        <v>9</v>
      </c>
      <c r="F142" s="104"/>
      <c r="G142" s="98"/>
      <c r="H142" s="89"/>
      <c r="I142" s="90"/>
      <c r="J142" s="90"/>
      <c r="K142" s="91"/>
      <c r="L142" s="140"/>
      <c r="M142" s="140"/>
      <c r="N142" s="92"/>
      <c r="O142" s="93"/>
      <c r="P142" s="134"/>
      <c r="Q142" s="134"/>
      <c r="R142" s="134"/>
      <c r="S142" s="134"/>
      <c r="T142" s="134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7"/>
      <c r="AO142" s="137"/>
      <c r="AP142" s="137"/>
      <c r="AQ142" s="138"/>
      <c r="AR142" s="138"/>
      <c r="AS142" s="138"/>
      <c r="AT142" s="138"/>
      <c r="AU142" s="97"/>
      <c r="AV142" s="97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46"/>
      <c r="BY142" s="37"/>
      <c r="BZ142" s="37"/>
      <c r="CA142" s="37"/>
      <c r="CB142" s="37"/>
      <c r="CC142" s="24"/>
    </row>
    <row r="143" spans="1:81" ht="20.100000000000001" hidden="1" customHeight="1" thickBot="1">
      <c r="A143" s="83"/>
      <c r="B143" s="115" t="s">
        <v>24</v>
      </c>
      <c r="C143" s="106"/>
      <c r="D143" s="84"/>
      <c r="E143" s="103"/>
      <c r="F143" s="87"/>
      <c r="G143" s="108"/>
      <c r="H143" s="109"/>
      <c r="I143" s="109"/>
      <c r="J143" s="109"/>
      <c r="K143" s="109"/>
      <c r="L143" s="109"/>
      <c r="M143" s="109"/>
      <c r="N143" s="110"/>
      <c r="O143" s="93"/>
      <c r="P143" s="144">
        <f t="shared" ref="P143:AO143" si="114">SUM(P141:P142)</f>
        <v>0</v>
      </c>
      <c r="Q143" s="144">
        <f t="shared" si="114"/>
        <v>0</v>
      </c>
      <c r="R143" s="144">
        <f t="shared" si="114"/>
        <v>0</v>
      </c>
      <c r="S143" s="144">
        <f t="shared" si="114"/>
        <v>0</v>
      </c>
      <c r="T143" s="144">
        <f t="shared" si="114"/>
        <v>0</v>
      </c>
      <c r="U143" s="144">
        <f t="shared" si="114"/>
        <v>0</v>
      </c>
      <c r="V143" s="144">
        <f t="shared" si="114"/>
        <v>0</v>
      </c>
      <c r="W143" s="144">
        <f t="shared" si="114"/>
        <v>0</v>
      </c>
      <c r="X143" s="144">
        <f t="shared" si="114"/>
        <v>0</v>
      </c>
      <c r="Y143" s="144">
        <f t="shared" si="114"/>
        <v>0</v>
      </c>
      <c r="Z143" s="144">
        <f t="shared" si="114"/>
        <v>0</v>
      </c>
      <c r="AA143" s="144">
        <f t="shared" si="114"/>
        <v>0</v>
      </c>
      <c r="AB143" s="144">
        <f t="shared" si="114"/>
        <v>0</v>
      </c>
      <c r="AC143" s="144">
        <f t="shared" si="114"/>
        <v>0</v>
      </c>
      <c r="AD143" s="144">
        <f t="shared" si="114"/>
        <v>0</v>
      </c>
      <c r="AE143" s="144">
        <f t="shared" si="114"/>
        <v>0</v>
      </c>
      <c r="AF143" s="144">
        <f t="shared" si="114"/>
        <v>0</v>
      </c>
      <c r="AG143" s="144">
        <f t="shared" si="114"/>
        <v>0</v>
      </c>
      <c r="AH143" s="144">
        <f t="shared" si="114"/>
        <v>0</v>
      </c>
      <c r="AI143" s="144">
        <f t="shared" si="114"/>
        <v>0</v>
      </c>
      <c r="AJ143" s="144">
        <f t="shared" si="114"/>
        <v>0</v>
      </c>
      <c r="AK143" s="144">
        <f t="shared" si="114"/>
        <v>0</v>
      </c>
      <c r="AL143" s="144">
        <f t="shared" si="114"/>
        <v>0</v>
      </c>
      <c r="AM143" s="144">
        <f t="shared" si="114"/>
        <v>0</v>
      </c>
      <c r="AN143" s="144">
        <f t="shared" si="114"/>
        <v>0</v>
      </c>
      <c r="AO143" s="144">
        <f t="shared" si="114"/>
        <v>0</v>
      </c>
      <c r="AP143" s="144">
        <f t="shared" ref="AP143:BN143" si="115">SUM(AP141:AP142)</f>
        <v>0</v>
      </c>
      <c r="AQ143" s="144">
        <f t="shared" si="115"/>
        <v>0</v>
      </c>
      <c r="AR143" s="144">
        <f t="shared" si="115"/>
        <v>0</v>
      </c>
      <c r="AS143" s="144">
        <f t="shared" si="115"/>
        <v>0</v>
      </c>
      <c r="AT143" s="144">
        <f t="shared" si="115"/>
        <v>0</v>
      </c>
      <c r="AU143" s="117">
        <f t="shared" si="115"/>
        <v>0</v>
      </c>
      <c r="AV143" s="117">
        <f t="shared" si="115"/>
        <v>0</v>
      </c>
      <c r="AW143" s="41">
        <f t="shared" si="115"/>
        <v>0</v>
      </c>
      <c r="AX143" s="41">
        <f t="shared" si="115"/>
        <v>0</v>
      </c>
      <c r="AY143" s="41">
        <f t="shared" si="115"/>
        <v>0</v>
      </c>
      <c r="AZ143" s="41">
        <f t="shared" si="115"/>
        <v>0</v>
      </c>
      <c r="BA143" s="41">
        <f t="shared" si="115"/>
        <v>0</v>
      </c>
      <c r="BB143" s="41">
        <f t="shared" si="115"/>
        <v>0</v>
      </c>
      <c r="BC143" s="41">
        <f t="shared" si="115"/>
        <v>0</v>
      </c>
      <c r="BD143" s="41">
        <f t="shared" si="115"/>
        <v>0</v>
      </c>
      <c r="BE143" s="41">
        <f t="shared" si="115"/>
        <v>0</v>
      </c>
      <c r="BF143" s="41">
        <f t="shared" si="115"/>
        <v>0</v>
      </c>
      <c r="BG143" s="41">
        <f t="shared" si="115"/>
        <v>0</v>
      </c>
      <c r="BH143" s="41">
        <f t="shared" si="115"/>
        <v>0</v>
      </c>
      <c r="BI143" s="41">
        <f t="shared" si="115"/>
        <v>0</v>
      </c>
      <c r="BJ143" s="41">
        <f t="shared" si="115"/>
        <v>0</v>
      </c>
      <c r="BK143" s="41">
        <f t="shared" si="115"/>
        <v>0</v>
      </c>
      <c r="BL143" s="41">
        <f t="shared" si="115"/>
        <v>0</v>
      </c>
      <c r="BM143" s="41">
        <f t="shared" si="115"/>
        <v>0</v>
      </c>
      <c r="BN143" s="41">
        <f t="shared" si="115"/>
        <v>0</v>
      </c>
      <c r="BO143" s="41">
        <f t="shared" ref="BO143:CB143" si="116">SUM(BO141:BO142)</f>
        <v>0</v>
      </c>
      <c r="BP143" s="41">
        <f t="shared" si="116"/>
        <v>0</v>
      </c>
      <c r="BQ143" s="41">
        <f t="shared" si="116"/>
        <v>0</v>
      </c>
      <c r="BR143" s="41">
        <f t="shared" si="116"/>
        <v>0</v>
      </c>
      <c r="BS143" s="41">
        <f t="shared" si="116"/>
        <v>0</v>
      </c>
      <c r="BT143" s="41">
        <f t="shared" si="116"/>
        <v>0</v>
      </c>
      <c r="BU143" s="41">
        <f t="shared" si="116"/>
        <v>0</v>
      </c>
      <c r="BV143" s="41">
        <f t="shared" si="116"/>
        <v>0</v>
      </c>
      <c r="BW143" s="41">
        <f t="shared" si="116"/>
        <v>0</v>
      </c>
      <c r="BX143" s="41">
        <f t="shared" si="116"/>
        <v>0</v>
      </c>
      <c r="BY143" s="41">
        <f t="shared" si="116"/>
        <v>0</v>
      </c>
      <c r="BZ143" s="41">
        <f t="shared" si="116"/>
        <v>0</v>
      </c>
      <c r="CA143" s="41">
        <f t="shared" si="116"/>
        <v>0</v>
      </c>
      <c r="CB143" s="41">
        <f t="shared" si="116"/>
        <v>0</v>
      </c>
      <c r="CC143" s="24"/>
    </row>
    <row r="144" spans="1:81" ht="20.100000000000001" hidden="1" customHeight="1" thickBot="1">
      <c r="A144" s="83"/>
      <c r="B144" s="118" t="s">
        <v>25</v>
      </c>
      <c r="C144" s="84"/>
      <c r="D144" s="84"/>
      <c r="E144" s="103"/>
      <c r="F144" s="87"/>
      <c r="G144" s="108"/>
      <c r="H144" s="109"/>
      <c r="I144" s="109"/>
      <c r="J144" s="109"/>
      <c r="K144" s="109"/>
      <c r="L144" s="109"/>
      <c r="M144" s="109"/>
      <c r="N144" s="110"/>
      <c r="O144" s="93"/>
      <c r="P144" s="145">
        <f>SUM(P143:T143)</f>
        <v>0</v>
      </c>
      <c r="Q144" s="146"/>
      <c r="R144" s="146"/>
      <c r="S144" s="146"/>
      <c r="T144" s="146"/>
      <c r="U144" s="147">
        <f>SUM(U143:AM143)</f>
        <v>0</v>
      </c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8">
        <f>SUM(AN143:AP143)</f>
        <v>0</v>
      </c>
      <c r="AO144" s="146"/>
      <c r="AP144" s="146"/>
      <c r="AQ144" s="149">
        <f>SUM(AQ143:AV143)</f>
        <v>0</v>
      </c>
      <c r="AR144" s="146"/>
      <c r="AS144" s="146"/>
      <c r="AT144" s="146"/>
      <c r="AU144" s="120"/>
      <c r="AV144" s="120"/>
      <c r="AW144" s="44">
        <f>SUM(AW143:BM143)</f>
        <v>0</v>
      </c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5">
        <f>SUM(BN143:BW143)</f>
        <v>0</v>
      </c>
      <c r="BO144" s="43"/>
      <c r="BP144" s="43"/>
      <c r="BQ144" s="43"/>
      <c r="BR144" s="43"/>
      <c r="BS144" s="43"/>
      <c r="BT144" s="43"/>
      <c r="BU144" s="43"/>
      <c r="BV144" s="43"/>
      <c r="BW144" s="43"/>
      <c r="BX144" s="42">
        <f>SUM(BX143:CB143)</f>
        <v>0</v>
      </c>
      <c r="BY144" s="43"/>
      <c r="BZ144" s="43"/>
      <c r="CA144" s="43"/>
      <c r="CB144" s="43"/>
      <c r="CC144" s="24"/>
    </row>
    <row r="145" spans="1:81" ht="19.5" hidden="1" customHeight="1" thickBot="1">
      <c r="A145" s="83"/>
      <c r="B145" s="124" t="s">
        <v>26</v>
      </c>
      <c r="C145" s="125"/>
      <c r="D145" s="125"/>
      <c r="E145" s="178"/>
      <c r="F145" s="127"/>
      <c r="G145" s="128"/>
      <c r="H145" s="129"/>
      <c r="I145" s="129"/>
      <c r="J145" s="129"/>
      <c r="K145" s="129"/>
      <c r="L145" s="130"/>
      <c r="M145" s="130"/>
      <c r="N145" s="131"/>
      <c r="O145" s="132"/>
      <c r="P145" s="144">
        <f t="shared" ref="P145:AO145" si="117">COUNT(P141:P142)</f>
        <v>0</v>
      </c>
      <c r="Q145" s="144">
        <f t="shared" si="117"/>
        <v>0</v>
      </c>
      <c r="R145" s="144">
        <f t="shared" si="117"/>
        <v>0</v>
      </c>
      <c r="S145" s="144">
        <f t="shared" si="117"/>
        <v>0</v>
      </c>
      <c r="T145" s="144">
        <f t="shared" si="117"/>
        <v>0</v>
      </c>
      <c r="U145" s="144">
        <f t="shared" si="117"/>
        <v>0</v>
      </c>
      <c r="V145" s="144">
        <f t="shared" si="117"/>
        <v>0</v>
      </c>
      <c r="W145" s="144">
        <f t="shared" si="117"/>
        <v>0</v>
      </c>
      <c r="X145" s="144">
        <f t="shared" si="117"/>
        <v>0</v>
      </c>
      <c r="Y145" s="144">
        <f t="shared" si="117"/>
        <v>0</v>
      </c>
      <c r="Z145" s="144">
        <f t="shared" si="117"/>
        <v>0</v>
      </c>
      <c r="AA145" s="144">
        <f t="shared" si="117"/>
        <v>0</v>
      </c>
      <c r="AB145" s="144">
        <f t="shared" si="117"/>
        <v>0</v>
      </c>
      <c r="AC145" s="144">
        <f t="shared" si="117"/>
        <v>0</v>
      </c>
      <c r="AD145" s="144">
        <f t="shared" si="117"/>
        <v>0</v>
      </c>
      <c r="AE145" s="144">
        <f t="shared" si="117"/>
        <v>0</v>
      </c>
      <c r="AF145" s="144">
        <f t="shared" si="117"/>
        <v>0</v>
      </c>
      <c r="AG145" s="144">
        <f t="shared" si="117"/>
        <v>0</v>
      </c>
      <c r="AH145" s="144">
        <f t="shared" si="117"/>
        <v>0</v>
      </c>
      <c r="AI145" s="144">
        <f t="shared" si="117"/>
        <v>0</v>
      </c>
      <c r="AJ145" s="144">
        <f t="shared" si="117"/>
        <v>0</v>
      </c>
      <c r="AK145" s="144">
        <f t="shared" si="117"/>
        <v>0</v>
      </c>
      <c r="AL145" s="144">
        <f t="shared" si="117"/>
        <v>0</v>
      </c>
      <c r="AM145" s="144">
        <f t="shared" si="117"/>
        <v>0</v>
      </c>
      <c r="AN145" s="144">
        <f t="shared" si="117"/>
        <v>0</v>
      </c>
      <c r="AO145" s="144">
        <f t="shared" si="117"/>
        <v>0</v>
      </c>
      <c r="AP145" s="144">
        <f t="shared" ref="AP145:BN145" si="118">COUNT(AP141:AP142)</f>
        <v>0</v>
      </c>
      <c r="AQ145" s="144">
        <f t="shared" si="118"/>
        <v>0</v>
      </c>
      <c r="AR145" s="144">
        <f t="shared" si="118"/>
        <v>0</v>
      </c>
      <c r="AS145" s="144">
        <f t="shared" si="118"/>
        <v>0</v>
      </c>
      <c r="AT145" s="144">
        <f t="shared" si="118"/>
        <v>0</v>
      </c>
      <c r="AU145" s="117">
        <f t="shared" si="118"/>
        <v>0</v>
      </c>
      <c r="AV145" s="117">
        <f t="shared" si="118"/>
        <v>0</v>
      </c>
      <c r="AW145" s="41">
        <f t="shared" si="118"/>
        <v>0</v>
      </c>
      <c r="AX145" s="41">
        <f t="shared" si="118"/>
        <v>0</v>
      </c>
      <c r="AY145" s="41">
        <f t="shared" si="118"/>
        <v>0</v>
      </c>
      <c r="AZ145" s="41">
        <f t="shared" si="118"/>
        <v>0</v>
      </c>
      <c r="BA145" s="41">
        <f t="shared" si="118"/>
        <v>0</v>
      </c>
      <c r="BB145" s="41">
        <f t="shared" si="118"/>
        <v>0</v>
      </c>
      <c r="BC145" s="41">
        <f t="shared" si="118"/>
        <v>0</v>
      </c>
      <c r="BD145" s="41">
        <f t="shared" si="118"/>
        <v>0</v>
      </c>
      <c r="BE145" s="41">
        <f t="shared" si="118"/>
        <v>0</v>
      </c>
      <c r="BF145" s="41">
        <f t="shared" si="118"/>
        <v>0</v>
      </c>
      <c r="BG145" s="41">
        <f t="shared" si="118"/>
        <v>0</v>
      </c>
      <c r="BH145" s="41">
        <f t="shared" si="118"/>
        <v>0</v>
      </c>
      <c r="BI145" s="41">
        <f t="shared" si="118"/>
        <v>0</v>
      </c>
      <c r="BJ145" s="41">
        <f t="shared" si="118"/>
        <v>0</v>
      </c>
      <c r="BK145" s="41">
        <f t="shared" si="118"/>
        <v>0</v>
      </c>
      <c r="BL145" s="41">
        <f t="shared" si="118"/>
        <v>0</v>
      </c>
      <c r="BM145" s="41">
        <f t="shared" si="118"/>
        <v>0</v>
      </c>
      <c r="BN145" s="41">
        <f t="shared" si="118"/>
        <v>0</v>
      </c>
      <c r="BO145" s="41">
        <f t="shared" ref="BO145:CB145" si="119">COUNT(BO141:BO142)</f>
        <v>0</v>
      </c>
      <c r="BP145" s="41">
        <f t="shared" si="119"/>
        <v>0</v>
      </c>
      <c r="BQ145" s="41">
        <f t="shared" si="119"/>
        <v>0</v>
      </c>
      <c r="BR145" s="41">
        <f t="shared" si="119"/>
        <v>0</v>
      </c>
      <c r="BS145" s="41">
        <f t="shared" si="119"/>
        <v>0</v>
      </c>
      <c r="BT145" s="41">
        <f t="shared" si="119"/>
        <v>0</v>
      </c>
      <c r="BU145" s="41">
        <f t="shared" si="119"/>
        <v>0</v>
      </c>
      <c r="BV145" s="41">
        <f t="shared" si="119"/>
        <v>0</v>
      </c>
      <c r="BW145" s="41">
        <f t="shared" si="119"/>
        <v>0</v>
      </c>
      <c r="BX145" s="41">
        <f t="shared" si="119"/>
        <v>0</v>
      </c>
      <c r="BY145" s="41">
        <f t="shared" si="119"/>
        <v>0</v>
      </c>
      <c r="BZ145" s="41">
        <f t="shared" si="119"/>
        <v>0</v>
      </c>
      <c r="CA145" s="41">
        <f t="shared" si="119"/>
        <v>0</v>
      </c>
      <c r="CB145" s="41">
        <f t="shared" si="119"/>
        <v>0</v>
      </c>
      <c r="CC145" s="24"/>
    </row>
    <row r="146" spans="1:81" s="2" customFormat="1" ht="16.5" hidden="1" thickBot="1">
      <c r="A146" s="179"/>
      <c r="B146" s="180"/>
      <c r="C146" s="179"/>
      <c r="D146" s="179"/>
      <c r="E146" s="179"/>
      <c r="F146" s="179"/>
      <c r="G146" s="179"/>
      <c r="H146" s="181"/>
      <c r="I146" s="182">
        <f ca="1">SUM(I4:I143)</f>
        <v>24</v>
      </c>
      <c r="J146" s="182">
        <f>SUM(J4:J143)</f>
        <v>92</v>
      </c>
      <c r="K146" s="183">
        <f>SUM(K6:K145)</f>
        <v>0</v>
      </c>
      <c r="L146" s="181"/>
      <c r="M146" s="181"/>
      <c r="N146" s="181"/>
      <c r="O146" s="184">
        <f>SUM(O6:O145)</f>
        <v>5241</v>
      </c>
      <c r="P146" s="185"/>
      <c r="Q146" s="186"/>
      <c r="R146" s="186"/>
      <c r="S146" s="186"/>
      <c r="T146" s="186"/>
      <c r="U146" s="187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7"/>
      <c r="AO146" s="185"/>
      <c r="AP146" s="185"/>
      <c r="AQ146" s="187"/>
      <c r="AR146" s="186"/>
      <c r="AS146" s="186"/>
      <c r="AT146" s="186"/>
      <c r="AU146" s="181"/>
      <c r="AV146" s="181"/>
      <c r="AW146" s="52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2"/>
      <c r="BO146" s="51"/>
      <c r="BP146" s="51"/>
      <c r="BQ146" s="51"/>
      <c r="BR146" s="51"/>
      <c r="BS146" s="51"/>
      <c r="BT146" s="51"/>
      <c r="BU146" s="51"/>
      <c r="BV146" s="51"/>
      <c r="BW146" s="51"/>
      <c r="BX146" s="53"/>
      <c r="BY146" s="51"/>
      <c r="BZ146" s="51"/>
      <c r="CA146" s="51"/>
      <c r="CB146" s="51"/>
      <c r="CC146" s="50"/>
    </row>
    <row r="147" spans="1:81" s="2" customFormat="1" ht="16.5" hidden="1" thickBot="1">
      <c r="A147" s="179"/>
      <c r="B147" s="180"/>
      <c r="C147" s="179"/>
      <c r="D147" s="179"/>
      <c r="E147" s="179"/>
      <c r="F147" s="179"/>
      <c r="G147" s="179"/>
      <c r="H147" s="181"/>
      <c r="I147" s="188"/>
      <c r="J147" s="188"/>
      <c r="K147" s="181"/>
      <c r="L147" s="181"/>
      <c r="M147" s="181"/>
      <c r="N147" s="181"/>
      <c r="O147" s="181"/>
      <c r="P147" s="185"/>
      <c r="Q147" s="186"/>
      <c r="R147" s="186"/>
      <c r="S147" s="186"/>
      <c r="T147" s="186"/>
      <c r="U147" s="187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7"/>
      <c r="AO147" s="185"/>
      <c r="AP147" s="185"/>
      <c r="AQ147" s="187"/>
      <c r="AR147" s="186"/>
      <c r="AS147" s="186"/>
      <c r="AT147" s="186"/>
      <c r="AU147" s="181"/>
      <c r="AV147" s="181"/>
      <c r="AW147" s="52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2"/>
      <c r="BO147" s="51"/>
      <c r="BP147" s="51"/>
      <c r="BQ147" s="51"/>
      <c r="BR147" s="51"/>
      <c r="BS147" s="51"/>
      <c r="BT147" s="51"/>
      <c r="BU147" s="51"/>
      <c r="BV147" s="51"/>
      <c r="BW147" s="51"/>
      <c r="BX147" s="53"/>
      <c r="BY147" s="51"/>
      <c r="BZ147" s="51"/>
      <c r="CA147" s="51"/>
      <c r="CB147" s="51"/>
      <c r="CC147" s="50"/>
    </row>
    <row r="148" spans="1:81" s="2" customFormat="1" ht="27" hidden="1" thickBot="1">
      <c r="A148" s="179"/>
      <c r="B148" s="77" t="s">
        <v>60</v>
      </c>
      <c r="C148" s="179"/>
      <c r="D148" s="179"/>
      <c r="E148" s="179"/>
      <c r="F148" s="179"/>
      <c r="G148" s="179"/>
      <c r="H148" s="181"/>
      <c r="I148" s="189"/>
      <c r="J148" s="190">
        <f>COUNT(J4:J143)</f>
        <v>97</v>
      </c>
      <c r="K148" s="181"/>
      <c r="L148" s="181"/>
      <c r="M148" s="181"/>
      <c r="N148" s="181"/>
      <c r="O148" s="181"/>
      <c r="P148" s="185"/>
      <c r="Q148" s="186"/>
      <c r="R148" s="186"/>
      <c r="S148" s="186"/>
      <c r="T148" s="186"/>
      <c r="U148" s="187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7"/>
      <c r="AO148" s="185"/>
      <c r="AP148" s="185"/>
      <c r="AQ148" s="187"/>
      <c r="AR148" s="186"/>
      <c r="AS148" s="186"/>
      <c r="AT148" s="186"/>
      <c r="AU148" s="181"/>
      <c r="AV148" s="181"/>
      <c r="AW148" s="52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2"/>
      <c r="BO148" s="51"/>
      <c r="BP148" s="51"/>
      <c r="BQ148" s="51"/>
      <c r="BR148" s="51"/>
      <c r="BS148" s="51"/>
      <c r="BT148" s="51"/>
      <c r="BU148" s="51"/>
      <c r="BV148" s="51"/>
      <c r="BW148" s="51"/>
      <c r="BX148" s="53"/>
      <c r="BY148" s="51"/>
      <c r="BZ148" s="51"/>
      <c r="CA148" s="51"/>
      <c r="CB148" s="51"/>
      <c r="CC148" s="50"/>
    </row>
    <row r="149" spans="1:81" s="2" customFormat="1" ht="15.75">
      <c r="A149" s="179"/>
      <c r="B149" s="180"/>
      <c r="C149" s="179"/>
      <c r="D149" s="179"/>
      <c r="E149" s="179"/>
      <c r="F149" s="179"/>
      <c r="G149" s="179"/>
      <c r="H149" s="181"/>
      <c r="I149" s="188"/>
      <c r="J149" s="188"/>
      <c r="K149" s="181"/>
      <c r="L149" s="181"/>
      <c r="M149" s="181"/>
      <c r="N149" s="181"/>
      <c r="O149" s="181"/>
      <c r="P149" s="185"/>
      <c r="Q149" s="186"/>
      <c r="R149" s="186"/>
      <c r="S149" s="186"/>
      <c r="T149" s="186"/>
      <c r="U149" s="187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7"/>
      <c r="AO149" s="185"/>
      <c r="AP149" s="185"/>
      <c r="AQ149" s="187"/>
      <c r="AR149" s="186"/>
      <c r="AS149" s="186"/>
      <c r="AT149" s="186"/>
      <c r="AU149" s="181"/>
      <c r="AV149" s="181"/>
      <c r="AW149" s="52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2"/>
      <c r="BO149" s="51"/>
      <c r="BP149" s="51"/>
      <c r="BQ149" s="51"/>
      <c r="BR149" s="51"/>
      <c r="BS149" s="51"/>
      <c r="BT149" s="51"/>
      <c r="BU149" s="51"/>
      <c r="BV149" s="51"/>
      <c r="BW149" s="51"/>
      <c r="BX149" s="53"/>
      <c r="BY149" s="51"/>
      <c r="BZ149" s="51"/>
      <c r="CA149" s="51"/>
      <c r="CB149" s="51"/>
      <c r="CC149" s="50"/>
    </row>
    <row r="150" spans="1:81" s="2" customFormat="1" ht="15.75">
      <c r="A150" s="179"/>
      <c r="B150" s="180"/>
      <c r="C150" s="179"/>
      <c r="D150" s="180" t="s">
        <v>61</v>
      </c>
      <c r="E150" s="179"/>
      <c r="F150" s="188"/>
      <c r="G150" s="188"/>
      <c r="H150" s="181"/>
      <c r="I150" s="181"/>
      <c r="J150" s="181"/>
      <c r="K150" s="181"/>
      <c r="L150" s="181"/>
      <c r="M150" s="181"/>
      <c r="N150" s="181"/>
      <c r="O150" s="181"/>
      <c r="P150" s="191">
        <f>P15+P35+P79+P104+P114+P138+P143</f>
        <v>432</v>
      </c>
      <c r="Q150" s="191">
        <f t="shared" ref="Q150:AT150" si="120">Q15+Q35+Q79+Q104+Q114+Q138+Q143</f>
        <v>0</v>
      </c>
      <c r="R150" s="191">
        <f t="shared" si="120"/>
        <v>448</v>
      </c>
      <c r="S150" s="191">
        <f t="shared" si="120"/>
        <v>0</v>
      </c>
      <c r="T150" s="191">
        <f t="shared" si="120"/>
        <v>392</v>
      </c>
      <c r="U150" s="191">
        <f t="shared" si="120"/>
        <v>0</v>
      </c>
      <c r="V150" s="191">
        <f t="shared" si="120"/>
        <v>256</v>
      </c>
      <c r="W150" s="191">
        <f t="shared" si="120"/>
        <v>160</v>
      </c>
      <c r="X150" s="191">
        <f t="shared" si="120"/>
        <v>96</v>
      </c>
      <c r="Y150" s="191">
        <f t="shared" si="120"/>
        <v>0</v>
      </c>
      <c r="Z150" s="191">
        <f t="shared" si="120"/>
        <v>8</v>
      </c>
      <c r="AA150" s="191">
        <f t="shared" si="120"/>
        <v>272</v>
      </c>
      <c r="AB150" s="191">
        <f t="shared" si="120"/>
        <v>408</v>
      </c>
      <c r="AC150" s="191">
        <f t="shared" si="120"/>
        <v>96</v>
      </c>
      <c r="AD150" s="191">
        <f t="shared" si="120"/>
        <v>208</v>
      </c>
      <c r="AE150" s="191">
        <f t="shared" si="120"/>
        <v>448</v>
      </c>
      <c r="AF150" s="191">
        <f t="shared" si="120"/>
        <v>464</v>
      </c>
      <c r="AG150" s="191">
        <f t="shared" si="120"/>
        <v>136</v>
      </c>
      <c r="AH150" s="191">
        <f t="shared" si="120"/>
        <v>88</v>
      </c>
      <c r="AI150" s="191">
        <f t="shared" si="120"/>
        <v>0</v>
      </c>
      <c r="AJ150" s="191">
        <f t="shared" si="120"/>
        <v>0</v>
      </c>
      <c r="AK150" s="191">
        <f t="shared" si="120"/>
        <v>0</v>
      </c>
      <c r="AL150" s="191">
        <f t="shared" si="120"/>
        <v>0</v>
      </c>
      <c r="AM150" s="191">
        <f t="shared" si="120"/>
        <v>0</v>
      </c>
      <c r="AN150" s="191">
        <f t="shared" si="120"/>
        <v>0</v>
      </c>
      <c r="AO150" s="191">
        <f t="shared" si="120"/>
        <v>0</v>
      </c>
      <c r="AP150" s="191">
        <f t="shared" si="120"/>
        <v>0</v>
      </c>
      <c r="AQ150" s="191">
        <f t="shared" si="120"/>
        <v>35</v>
      </c>
      <c r="AR150" s="191">
        <f t="shared" si="120"/>
        <v>59</v>
      </c>
      <c r="AS150" s="191">
        <f t="shared" si="120"/>
        <v>35</v>
      </c>
      <c r="AT150" s="191">
        <f t="shared" si="120"/>
        <v>70</v>
      </c>
      <c r="AU150" s="192">
        <f t="shared" ref="AU150:CB150" si="121">AU15+AU35+AU79+AU104+AU114+AU138+AU143</f>
        <v>0</v>
      </c>
      <c r="AV150" s="192">
        <f t="shared" si="121"/>
        <v>0</v>
      </c>
      <c r="AW150" s="55">
        <f t="shared" si="121"/>
        <v>5</v>
      </c>
      <c r="AX150" s="55">
        <f t="shared" si="121"/>
        <v>0</v>
      </c>
      <c r="AY150" s="55">
        <f t="shared" si="121"/>
        <v>4</v>
      </c>
      <c r="AZ150" s="55">
        <f t="shared" si="121"/>
        <v>4</v>
      </c>
      <c r="BA150" s="55">
        <f t="shared" si="121"/>
        <v>5</v>
      </c>
      <c r="BB150" s="55">
        <f t="shared" si="121"/>
        <v>80</v>
      </c>
      <c r="BC150" s="55">
        <f t="shared" si="121"/>
        <v>16</v>
      </c>
      <c r="BD150" s="55">
        <f t="shared" si="121"/>
        <v>64</v>
      </c>
      <c r="BE150" s="55">
        <f t="shared" si="121"/>
        <v>8</v>
      </c>
      <c r="BF150" s="55">
        <f t="shared" si="121"/>
        <v>8</v>
      </c>
      <c r="BG150" s="55">
        <f t="shared" si="121"/>
        <v>16</v>
      </c>
      <c r="BH150" s="55">
        <f t="shared" si="121"/>
        <v>0</v>
      </c>
      <c r="BI150" s="55">
        <f t="shared" si="121"/>
        <v>0</v>
      </c>
      <c r="BJ150" s="55">
        <f t="shared" si="121"/>
        <v>0</v>
      </c>
      <c r="BK150" s="55">
        <f t="shared" si="121"/>
        <v>0</v>
      </c>
      <c r="BL150" s="55">
        <f t="shared" si="121"/>
        <v>0</v>
      </c>
      <c r="BM150" s="55">
        <f t="shared" si="121"/>
        <v>0</v>
      </c>
      <c r="BN150" s="55">
        <f t="shared" si="121"/>
        <v>0</v>
      </c>
      <c r="BO150" s="55">
        <f t="shared" si="121"/>
        <v>160</v>
      </c>
      <c r="BP150" s="55">
        <f t="shared" si="121"/>
        <v>304</v>
      </c>
      <c r="BQ150" s="55">
        <f t="shared" si="121"/>
        <v>304</v>
      </c>
      <c r="BR150" s="55">
        <f t="shared" si="121"/>
        <v>152</v>
      </c>
      <c r="BS150" s="55">
        <f t="shared" si="121"/>
        <v>0</v>
      </c>
      <c r="BT150" s="55">
        <f t="shared" si="121"/>
        <v>0</v>
      </c>
      <c r="BU150" s="55">
        <f t="shared" si="121"/>
        <v>0</v>
      </c>
      <c r="BV150" s="55">
        <f t="shared" si="121"/>
        <v>0</v>
      </c>
      <c r="BW150" s="55">
        <f t="shared" si="121"/>
        <v>0</v>
      </c>
      <c r="BX150" s="55">
        <f t="shared" si="121"/>
        <v>0</v>
      </c>
      <c r="BY150" s="55">
        <f t="shared" si="121"/>
        <v>0</v>
      </c>
      <c r="BZ150" s="55">
        <f t="shared" si="121"/>
        <v>0</v>
      </c>
      <c r="CA150" s="55">
        <f t="shared" si="121"/>
        <v>0</v>
      </c>
      <c r="CB150" s="55">
        <f t="shared" si="121"/>
        <v>0</v>
      </c>
      <c r="CC150" s="50"/>
    </row>
    <row r="151" spans="1:81" s="2" customFormat="1" ht="15.75">
      <c r="A151" s="179"/>
      <c r="B151" s="180"/>
      <c r="C151" s="179"/>
      <c r="D151" s="179"/>
      <c r="E151" s="181"/>
      <c r="F151" s="188"/>
      <c r="G151" s="188"/>
      <c r="H151" s="181"/>
      <c r="I151" s="181"/>
      <c r="J151" s="181"/>
      <c r="K151" s="181"/>
      <c r="L151" s="181"/>
      <c r="M151" s="181"/>
      <c r="N151" s="181"/>
      <c r="O151" s="181"/>
      <c r="P151" s="185" t="s">
        <v>103</v>
      </c>
      <c r="Q151" s="186"/>
      <c r="R151" s="186"/>
      <c r="S151" s="186"/>
      <c r="T151" s="186"/>
      <c r="U151" s="187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7"/>
      <c r="AO151" s="185"/>
      <c r="AP151" s="185"/>
      <c r="AQ151" s="187"/>
      <c r="AR151" s="186"/>
      <c r="AS151" s="186"/>
      <c r="AT151" s="186"/>
      <c r="AU151" s="181"/>
      <c r="AV151" s="181"/>
      <c r="AW151" s="52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2"/>
      <c r="BO151" s="51"/>
      <c r="BP151" s="51"/>
      <c r="BQ151" s="51"/>
      <c r="BR151" s="51"/>
      <c r="BS151" s="51"/>
      <c r="BT151" s="51"/>
      <c r="BU151" s="51"/>
      <c r="BV151" s="51"/>
      <c r="BW151" s="51"/>
      <c r="BX151" s="53"/>
      <c r="BY151" s="51"/>
      <c r="BZ151" s="51"/>
      <c r="CA151" s="51"/>
      <c r="CB151" s="51"/>
      <c r="CC151" s="50"/>
    </row>
    <row r="152" spans="1:81" s="2" customFormat="1" ht="16.5" thickBot="1">
      <c r="A152" s="179"/>
      <c r="B152" s="179"/>
      <c r="C152" s="179"/>
      <c r="D152" s="179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1"/>
      <c r="AV152" s="18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0"/>
    </row>
    <row r="153" spans="1:81" s="2" customFormat="1" ht="16.5" thickBot="1">
      <c r="A153" s="179"/>
      <c r="B153" s="180"/>
      <c r="C153" s="179"/>
      <c r="D153" s="180" t="s">
        <v>27</v>
      </c>
      <c r="E153" s="179"/>
      <c r="F153" s="188"/>
      <c r="G153" s="188"/>
      <c r="H153" s="188"/>
      <c r="I153" s="188"/>
      <c r="J153" s="188"/>
      <c r="K153" s="188"/>
      <c r="L153" s="188"/>
      <c r="M153" s="188"/>
      <c r="N153" s="181"/>
      <c r="O153" s="181"/>
      <c r="P153" s="193">
        <f>P16+P36+P80+P105+P110+P115+P139+P144</f>
        <v>1272</v>
      </c>
      <c r="Q153" s="186"/>
      <c r="R153" s="186"/>
      <c r="S153" s="186"/>
      <c r="T153" s="186"/>
      <c r="U153" s="194">
        <f>U16+U36+U80+U105+U110+U115+U139+U144</f>
        <v>2640</v>
      </c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95">
        <f>AN16+AN36+AN80+AN105+AN110+AN115+AN139+AN144</f>
        <v>0</v>
      </c>
      <c r="AO153" s="186"/>
      <c r="AP153" s="186"/>
      <c r="AQ153" s="196">
        <f>AQ16+AQ36+AQ80+AQ105+AQ110+AQ115+AQ139+AQ144</f>
        <v>199</v>
      </c>
      <c r="AR153" s="186"/>
      <c r="AS153" s="186"/>
      <c r="AT153" s="186"/>
      <c r="AU153" s="181"/>
      <c r="AV153" s="181"/>
      <c r="AW153" s="56">
        <f>AW16+AW36+AW80+AW105+AW110+AW115+AW139+AW144</f>
        <v>210</v>
      </c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7">
        <f>BN16+BN36+BN80+BN105+BN110+BN115+BN139+BN144</f>
        <v>920</v>
      </c>
      <c r="BO153" s="51"/>
      <c r="BP153" s="51"/>
      <c r="BQ153" s="51"/>
      <c r="BR153" s="51"/>
      <c r="BS153" s="51"/>
      <c r="BT153" s="51"/>
      <c r="BU153" s="51"/>
      <c r="BV153" s="51"/>
      <c r="BW153" s="51"/>
      <c r="BX153" s="54">
        <f>BX16+BX36+BX80+BX105+BX110+BX115+BX139+BX144</f>
        <v>0</v>
      </c>
      <c r="BY153" s="51"/>
      <c r="BZ153" s="51"/>
      <c r="CA153" s="51"/>
      <c r="CB153" s="51"/>
      <c r="CC153" s="50"/>
    </row>
    <row r="154" spans="1:81" s="2" customFormat="1" ht="26.25">
      <c r="A154" s="179"/>
      <c r="B154" s="77" t="s">
        <v>28</v>
      </c>
      <c r="C154" s="179"/>
      <c r="D154" s="180" t="s">
        <v>113</v>
      </c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77"/>
      <c r="P154" s="191">
        <f>P17+P37+P81+P106+P111+P116+P140+P145</f>
        <v>27</v>
      </c>
      <c r="Q154" s="191">
        <f>Q17+Q37+Q81+Q106+Q111+Q116+Q140+Q145</f>
        <v>0</v>
      </c>
      <c r="R154" s="191">
        <f>R17+R37+R81+R106+R111+R116+R140+R145</f>
        <v>28</v>
      </c>
      <c r="S154" s="191">
        <f>S17+S37+S81+S106+S111+S116+S140+S145</f>
        <v>0</v>
      </c>
      <c r="T154" s="191">
        <f>T17+T37+T81+T106+T111+T116+T140+T145</f>
        <v>26</v>
      </c>
      <c r="U154" s="191">
        <f>U17+U37+U81+U106+U111+U116+U140+U145</f>
        <v>0</v>
      </c>
      <c r="V154" s="191">
        <f t="shared" ref="V154:AM154" si="122">V17+V37+V81+V106+V111+V116+V140+V145</f>
        <v>16</v>
      </c>
      <c r="W154" s="191">
        <f t="shared" si="122"/>
        <v>10</v>
      </c>
      <c r="X154" s="191">
        <f t="shared" si="122"/>
        <v>11</v>
      </c>
      <c r="Y154" s="191">
        <f t="shared" si="122"/>
        <v>0</v>
      </c>
      <c r="Z154" s="191">
        <f t="shared" si="122"/>
        <v>1</v>
      </c>
      <c r="AA154" s="191">
        <f t="shared" si="122"/>
        <v>17</v>
      </c>
      <c r="AB154" s="191">
        <f t="shared" si="122"/>
        <v>26</v>
      </c>
      <c r="AC154" s="191">
        <f t="shared" si="122"/>
        <v>6</v>
      </c>
      <c r="AD154" s="191">
        <f t="shared" si="122"/>
        <v>26</v>
      </c>
      <c r="AE154" s="191">
        <f t="shared" si="122"/>
        <v>28</v>
      </c>
      <c r="AF154" s="191">
        <f t="shared" si="122"/>
        <v>29</v>
      </c>
      <c r="AG154" s="191">
        <f t="shared" si="122"/>
        <v>9</v>
      </c>
      <c r="AH154" s="191">
        <f t="shared" si="122"/>
        <v>6</v>
      </c>
      <c r="AI154" s="191">
        <f t="shared" si="122"/>
        <v>0</v>
      </c>
      <c r="AJ154" s="191">
        <f t="shared" si="122"/>
        <v>0</v>
      </c>
      <c r="AK154" s="191">
        <f t="shared" si="122"/>
        <v>0</v>
      </c>
      <c r="AL154" s="191">
        <f t="shared" si="122"/>
        <v>0</v>
      </c>
      <c r="AM154" s="191">
        <f t="shared" si="122"/>
        <v>0</v>
      </c>
      <c r="AN154" s="191">
        <f>AN17+AN37+AN81+AN106+AN111+AN116+AN140+AN145</f>
        <v>0</v>
      </c>
      <c r="AO154" s="191">
        <f>AO17+AO37+AO81+AO106+AO111+AO116+AO140+AO145</f>
        <v>0</v>
      </c>
      <c r="AP154" s="191">
        <f>AP17+AP37+AP81+AP106+AP111+AP116+AP140+AP145</f>
        <v>0</v>
      </c>
      <c r="AQ154" s="191">
        <f>AQ17+AQ37+AQ81+AQ106+AQ111+AQ116+AQ140+AQ145</f>
        <v>1</v>
      </c>
      <c r="AR154" s="191">
        <f t="shared" ref="AR154:AT154" si="123">AR17+AR37+AR81+AR106+AR111+AR116+AR140+AR145</f>
        <v>2</v>
      </c>
      <c r="AS154" s="191">
        <f t="shared" si="123"/>
        <v>1</v>
      </c>
      <c r="AT154" s="191">
        <f t="shared" si="123"/>
        <v>2</v>
      </c>
      <c r="AU154" s="179"/>
      <c r="AV154" s="179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</row>
    <row r="155" spans="1:81" s="2" customFormat="1" ht="16.5" thickBo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79"/>
      <c r="AV155" s="179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</row>
    <row r="156" spans="1:81" s="2" customFormat="1" ht="16.5" thickBo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93">
        <f>SUM(P154:T154)</f>
        <v>81</v>
      </c>
      <c r="Q156" s="186"/>
      <c r="R156" s="186"/>
      <c r="S156" s="186"/>
      <c r="T156" s="186"/>
      <c r="U156" s="194">
        <f>SUM(U154:AM154)</f>
        <v>185</v>
      </c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95">
        <f>SUM(AN154:AP154)</f>
        <v>0</v>
      </c>
      <c r="AO156" s="186"/>
      <c r="AP156" s="186"/>
      <c r="AQ156" s="196">
        <f ca="1">SUM(AQ156:AV156)</f>
        <v>6</v>
      </c>
      <c r="AR156" s="181"/>
      <c r="AS156" s="181"/>
      <c r="AT156" s="181"/>
      <c r="AU156" s="192">
        <f t="shared" ref="AU156:CB156" si="124">AU17+AU37+AU81+AU106+AU111+AU116+AU140+AU145</f>
        <v>0</v>
      </c>
      <c r="AV156" s="192">
        <f t="shared" si="124"/>
        <v>0</v>
      </c>
      <c r="AW156" s="55">
        <f t="shared" si="124"/>
        <v>1</v>
      </c>
      <c r="AX156" s="55">
        <f t="shared" si="124"/>
        <v>0</v>
      </c>
      <c r="AY156" s="55">
        <f t="shared" si="124"/>
        <v>1</v>
      </c>
      <c r="AZ156" s="55">
        <f t="shared" si="124"/>
        <v>1</v>
      </c>
      <c r="BA156" s="55">
        <f t="shared" si="124"/>
        <v>1</v>
      </c>
      <c r="BB156" s="55">
        <f t="shared" si="124"/>
        <v>5</v>
      </c>
      <c r="BC156" s="55">
        <f t="shared" si="124"/>
        <v>2</v>
      </c>
      <c r="BD156" s="55">
        <f t="shared" si="124"/>
        <v>8</v>
      </c>
      <c r="BE156" s="55">
        <f t="shared" si="124"/>
        <v>1</v>
      </c>
      <c r="BF156" s="55">
        <f t="shared" si="124"/>
        <v>1</v>
      </c>
      <c r="BG156" s="55">
        <f t="shared" si="124"/>
        <v>2</v>
      </c>
      <c r="BH156" s="55">
        <f t="shared" si="124"/>
        <v>0</v>
      </c>
      <c r="BI156" s="55">
        <f t="shared" si="124"/>
        <v>0</v>
      </c>
      <c r="BJ156" s="55">
        <f t="shared" si="124"/>
        <v>0</v>
      </c>
      <c r="BK156" s="55">
        <f t="shared" si="124"/>
        <v>0</v>
      </c>
      <c r="BL156" s="55">
        <f t="shared" si="124"/>
        <v>0</v>
      </c>
      <c r="BM156" s="55">
        <f t="shared" si="124"/>
        <v>0</v>
      </c>
      <c r="BN156" s="55">
        <f t="shared" si="124"/>
        <v>0</v>
      </c>
      <c r="BO156" s="55">
        <f t="shared" si="124"/>
        <v>4</v>
      </c>
      <c r="BP156" s="55">
        <f t="shared" si="124"/>
        <v>19</v>
      </c>
      <c r="BQ156" s="55">
        <f t="shared" si="124"/>
        <v>19</v>
      </c>
      <c r="BR156" s="55">
        <f t="shared" si="124"/>
        <v>19</v>
      </c>
      <c r="BS156" s="55">
        <f t="shared" si="124"/>
        <v>0</v>
      </c>
      <c r="BT156" s="55">
        <f t="shared" si="124"/>
        <v>0</v>
      </c>
      <c r="BU156" s="55">
        <f t="shared" si="124"/>
        <v>0</v>
      </c>
      <c r="BV156" s="55">
        <f t="shared" si="124"/>
        <v>0</v>
      </c>
      <c r="BW156" s="55">
        <f t="shared" si="124"/>
        <v>0</v>
      </c>
      <c r="BX156" s="55">
        <f t="shared" si="124"/>
        <v>0</v>
      </c>
      <c r="BY156" s="55">
        <f t="shared" si="124"/>
        <v>0</v>
      </c>
      <c r="BZ156" s="55">
        <f t="shared" si="124"/>
        <v>0</v>
      </c>
      <c r="CA156" s="55">
        <f t="shared" si="124"/>
        <v>0</v>
      </c>
      <c r="CB156" s="55">
        <f t="shared" si="124"/>
        <v>0</v>
      </c>
      <c r="CC156" s="50"/>
    </row>
    <row r="157" spans="1:81" s="2" customFormat="1" ht="15.75" thickBo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</row>
    <row r="158" spans="1:81" s="2" customFormat="1" ht="15.75" thickBo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81"/>
      <c r="AS158" s="181"/>
      <c r="AT158" s="181"/>
      <c r="AU158" s="181"/>
      <c r="AV158" s="181"/>
      <c r="AW158" s="56">
        <f>SUM(AW156:BM156)</f>
        <v>23</v>
      </c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7">
        <f>SUM(BN156:BW156)</f>
        <v>61</v>
      </c>
      <c r="BO158" s="51"/>
      <c r="BP158" s="51"/>
      <c r="BQ158" s="51"/>
      <c r="BR158" s="51"/>
      <c r="BS158" s="51"/>
      <c r="BT158" s="51"/>
      <c r="BU158" s="51"/>
      <c r="BV158" s="51"/>
      <c r="BW158" s="51"/>
      <c r="BX158" s="54">
        <f>SUM(BX156:CB156)</f>
        <v>0</v>
      </c>
      <c r="BY158" s="51"/>
      <c r="BZ158" s="51"/>
      <c r="CA158" s="51"/>
      <c r="CB158" s="51"/>
      <c r="CC158" s="50"/>
    </row>
    <row r="159" spans="1:81" s="2" customForma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</row>
    <row r="160" spans="1:81" s="2" customForma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</row>
    <row r="161" spans="1:79" s="14" customFormat="1" ht="18.75">
      <c r="A161" s="8" t="s">
        <v>122</v>
      </c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79" s="2" customFormat="1" ht="18.75">
      <c r="A162" s="202" t="s">
        <v>114</v>
      </c>
      <c r="B162" s="203"/>
      <c r="C162" s="203"/>
      <c r="D162" s="203"/>
      <c r="E162" s="203"/>
      <c r="F162" s="203"/>
      <c r="G162" s="204"/>
      <c r="H162" s="18"/>
      <c r="I162" s="18"/>
      <c r="J162" s="18"/>
      <c r="K162" s="18"/>
      <c r="L162" s="18"/>
      <c r="M162" s="18"/>
      <c r="N162" s="18"/>
      <c r="O162" s="18"/>
      <c r="P162" s="16">
        <f>P150</f>
        <v>432</v>
      </c>
      <c r="Q162" s="16">
        <f t="shared" ref="Q162:AN162" si="125">Q150</f>
        <v>0</v>
      </c>
      <c r="R162" s="16">
        <f>R150</f>
        <v>448</v>
      </c>
      <c r="S162" s="16">
        <f t="shared" si="125"/>
        <v>0</v>
      </c>
      <c r="T162" s="16">
        <f>T150</f>
        <v>392</v>
      </c>
      <c r="U162" s="16">
        <f t="shared" si="125"/>
        <v>0</v>
      </c>
      <c r="V162" s="16">
        <f t="shared" si="125"/>
        <v>256</v>
      </c>
      <c r="W162" s="16">
        <f t="shared" si="125"/>
        <v>160</v>
      </c>
      <c r="X162" s="16">
        <f t="shared" si="125"/>
        <v>96</v>
      </c>
      <c r="Y162" s="16">
        <f t="shared" si="125"/>
        <v>0</v>
      </c>
      <c r="Z162" s="16">
        <f t="shared" si="125"/>
        <v>8</v>
      </c>
      <c r="AA162" s="16">
        <f t="shared" si="125"/>
        <v>272</v>
      </c>
      <c r="AB162" s="16">
        <f t="shared" si="125"/>
        <v>408</v>
      </c>
      <c r="AC162" s="16">
        <f t="shared" si="125"/>
        <v>96</v>
      </c>
      <c r="AD162" s="16">
        <f t="shared" si="125"/>
        <v>208</v>
      </c>
      <c r="AE162" s="16">
        <f t="shared" si="125"/>
        <v>448</v>
      </c>
      <c r="AF162" s="16">
        <f t="shared" si="125"/>
        <v>464</v>
      </c>
      <c r="AG162" s="16">
        <f t="shared" si="125"/>
        <v>136</v>
      </c>
      <c r="AH162" s="16">
        <f t="shared" si="125"/>
        <v>88</v>
      </c>
      <c r="AI162" s="16">
        <f t="shared" si="125"/>
        <v>0</v>
      </c>
      <c r="AJ162" s="16">
        <f t="shared" si="125"/>
        <v>0</v>
      </c>
      <c r="AK162" s="16">
        <f t="shared" si="125"/>
        <v>0</v>
      </c>
      <c r="AL162" s="16">
        <f t="shared" si="125"/>
        <v>0</v>
      </c>
      <c r="AM162" s="16">
        <f t="shared" si="125"/>
        <v>0</v>
      </c>
      <c r="AN162" s="16">
        <f t="shared" si="125"/>
        <v>0</v>
      </c>
      <c r="AO162" s="16">
        <f>T150</f>
        <v>392</v>
      </c>
      <c r="AP162" s="16">
        <f>AQ150</f>
        <v>35</v>
      </c>
      <c r="AQ162" s="16">
        <f>AQ150</f>
        <v>35</v>
      </c>
      <c r="AR162" s="16">
        <f>AR150</f>
        <v>59</v>
      </c>
      <c r="AS162" s="16">
        <f>AS150</f>
        <v>35</v>
      </c>
      <c r="AT162" s="16">
        <f>AT150</f>
        <v>70</v>
      </c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6">
        <f>AT150</f>
        <v>70</v>
      </c>
    </row>
    <row r="163" spans="1:79" s="2" customFormat="1" ht="18.75">
      <c r="A163" s="21" t="s">
        <v>121</v>
      </c>
      <c r="B163" s="21"/>
      <c r="C163" s="21"/>
      <c r="D163" s="21"/>
      <c r="E163" s="21"/>
      <c r="F163" s="21"/>
      <c r="G163" s="21"/>
      <c r="H163" s="18"/>
      <c r="I163" s="18"/>
      <c r="J163" s="18"/>
      <c r="K163" s="18"/>
      <c r="L163" s="18"/>
      <c r="M163" s="18"/>
      <c r="N163" s="18"/>
      <c r="O163" s="18"/>
      <c r="P163" s="19"/>
      <c r="Q163" s="19"/>
      <c r="R163" s="19"/>
      <c r="S163" s="19"/>
      <c r="T163" s="19"/>
      <c r="U163" s="19"/>
      <c r="V163" s="19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CA163" s="15"/>
    </row>
    <row r="164" spans="1:79" s="2" customFormat="1" ht="21">
      <c r="A164" s="202" t="s">
        <v>115</v>
      </c>
      <c r="B164" s="203"/>
      <c r="C164" s="203"/>
      <c r="D164" s="203"/>
      <c r="E164" s="203"/>
      <c r="F164" s="203"/>
      <c r="G164" s="204"/>
      <c r="H164" s="18"/>
      <c r="I164" s="18"/>
      <c r="J164" s="18"/>
      <c r="K164" s="18"/>
      <c r="L164" s="18"/>
      <c r="M164" s="18"/>
      <c r="N164" s="18"/>
      <c r="O164" s="18"/>
      <c r="P164" s="22"/>
      <c r="Q164" s="22"/>
      <c r="R164" s="22">
        <f>SUM(R162*R163)</f>
        <v>0</v>
      </c>
      <c r="S164" s="22"/>
      <c r="T164" s="22">
        <f>SUM(T162*T163)</f>
        <v>0</v>
      </c>
      <c r="U164" s="22"/>
      <c r="V164" s="22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2">
        <f>SUM(AQ162*AQ163)</f>
        <v>0</v>
      </c>
      <c r="AR164" s="22">
        <f>SUM(AR162*AR163)</f>
        <v>0</v>
      </c>
      <c r="AS164" s="22">
        <f>SUM(AS162*AS163)</f>
        <v>0</v>
      </c>
      <c r="AT164" s="22">
        <f>SUM(AT162*AT163)</f>
        <v>0</v>
      </c>
      <c r="CA164" s="15"/>
    </row>
    <row r="165" spans="1:79" s="2" customFormat="1" ht="15.75" thickBot="1">
      <c r="A165" s="11"/>
      <c r="B165" s="12"/>
      <c r="C165" s="12"/>
      <c r="D165" s="13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79" s="2" customFormat="1" ht="21.75" thickBot="1">
      <c r="A166" s="218" t="s">
        <v>117</v>
      </c>
      <c r="B166" s="219"/>
      <c r="C166" s="219"/>
      <c r="D166" s="219"/>
      <c r="E166" s="219"/>
      <c r="F166" s="219"/>
      <c r="G166" s="220"/>
      <c r="H166" s="200"/>
      <c r="I166" s="200"/>
      <c r="J166" s="200"/>
      <c r="K166" s="200"/>
      <c r="L166" s="200"/>
      <c r="M166" s="200"/>
      <c r="N166" s="200"/>
      <c r="O166" s="201"/>
      <c r="P166" s="221"/>
      <c r="Q166" s="223"/>
      <c r="R166" s="222"/>
      <c r="S166" s="199"/>
      <c r="U166" s="198"/>
      <c r="V166" s="221">
        <f>SUM(V164:AH164)</f>
        <v>0</v>
      </c>
      <c r="W166" s="222"/>
      <c r="AQ166" s="218" t="s">
        <v>118</v>
      </c>
      <c r="AR166" s="224"/>
      <c r="AS166" s="221">
        <f>SUM(AQ164:AT164)</f>
        <v>0</v>
      </c>
      <c r="AT166" s="222"/>
    </row>
    <row r="167" spans="1:79" s="2" customFormat="1"/>
    <row r="168" spans="1:79" s="2" customFormat="1"/>
    <row r="169" spans="1:79" s="2" customFormat="1"/>
    <row r="170" spans="1:79" s="2" customFormat="1"/>
    <row r="171" spans="1:79" s="2" customFormat="1"/>
    <row r="172" spans="1:79" s="2" customFormat="1"/>
    <row r="173" spans="1:79" s="2" customFormat="1"/>
    <row r="174" spans="1:79" s="2" customFormat="1"/>
    <row r="175" spans="1:79" s="2" customFormat="1"/>
    <row r="176" spans="1:7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pans="1:45" s="2" customFormat="1"/>
    <row r="2754" spans="1:45" s="2" customFormat="1"/>
    <row r="2755" spans="1:45" s="2" customFormat="1"/>
    <row r="2756" spans="1:45" s="2" customFormat="1"/>
    <row r="2757" spans="1:45" s="2" customFormat="1">
      <c r="AR2757" s="5"/>
      <c r="AS2757" s="5"/>
    </row>
    <row r="2758" spans="1:45" s="2" customFormat="1">
      <c r="AR2758" s="5"/>
      <c r="AS2758" s="5"/>
    </row>
    <row r="2759" spans="1:45" s="2" customFormat="1">
      <c r="AR2759" s="5"/>
      <c r="AS2759" s="5"/>
    </row>
    <row r="2760" spans="1:45" s="2" customFormat="1">
      <c r="AR2760" s="5"/>
      <c r="AS2760" s="5"/>
    </row>
    <row r="2761" spans="1:45" s="2" customFormat="1">
      <c r="AR2761" s="5"/>
      <c r="AS2761" s="5"/>
    </row>
    <row r="2762" spans="1:45" s="2" customFormat="1">
      <c r="P2762" s="4"/>
      <c r="Q2762" s="4"/>
      <c r="R2762" s="4"/>
      <c r="AR2762" s="5"/>
      <c r="AS2762" s="5"/>
    </row>
    <row r="2763" spans="1:45" s="2" customFormat="1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4"/>
      <c r="Q2763" s="4"/>
      <c r="R2763" s="4"/>
      <c r="S2763" s="4"/>
      <c r="T2763" s="4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3"/>
      <c r="AO2763" s="3"/>
      <c r="AP2763" s="3"/>
      <c r="AQ2763" s="5"/>
      <c r="AR2763" s="5"/>
      <c r="AS2763" s="5"/>
    </row>
    <row r="2764" spans="1:45" s="2" customFormat="1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4"/>
      <c r="Q2764" s="4"/>
      <c r="R2764" s="4"/>
      <c r="S2764" s="4"/>
      <c r="T2764" s="4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3"/>
      <c r="AO2764" s="3"/>
      <c r="AP2764" s="3"/>
      <c r="AQ2764" s="5"/>
      <c r="AR2764" s="5"/>
      <c r="AS2764" s="5"/>
    </row>
    <row r="2765" spans="1:45" s="2" customFormat="1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4"/>
      <c r="Q2765" s="4"/>
      <c r="R2765" s="4"/>
      <c r="S2765" s="4"/>
      <c r="T2765" s="4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3"/>
      <c r="AO2765" s="3"/>
      <c r="AP2765" s="3"/>
      <c r="AQ2765" s="5"/>
      <c r="AR2765" s="5"/>
      <c r="AS2765" s="5"/>
    </row>
    <row r="2766" spans="1:45" s="2" customFormat="1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4"/>
      <c r="Q2766" s="4"/>
      <c r="R2766" s="4"/>
      <c r="S2766" s="4"/>
      <c r="T2766" s="4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3"/>
      <c r="AO2766" s="3"/>
      <c r="AP2766" s="3"/>
      <c r="AQ2766" s="5"/>
      <c r="AR2766" s="5"/>
      <c r="AS2766" s="5"/>
    </row>
    <row r="2767" spans="1:45" s="2" customFormat="1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4"/>
      <c r="Q2767" s="4"/>
      <c r="R2767" s="4"/>
      <c r="S2767" s="4"/>
      <c r="T2767" s="4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3"/>
      <c r="AO2767" s="3"/>
      <c r="AP2767" s="3"/>
      <c r="AQ2767" s="5"/>
      <c r="AR2767" s="5"/>
      <c r="AS2767" s="5"/>
    </row>
    <row r="2768" spans="1:45" s="2" customFormat="1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4"/>
      <c r="Q2768" s="4"/>
      <c r="R2768" s="4"/>
      <c r="S2768" s="4"/>
      <c r="T2768" s="4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3"/>
      <c r="AO2768" s="3"/>
      <c r="AP2768" s="3"/>
      <c r="AQ2768" s="5"/>
      <c r="AR2768" s="5"/>
      <c r="AS2768" s="5"/>
    </row>
    <row r="2769" spans="1:82" s="2" customFormat="1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4"/>
      <c r="Q2769" s="4"/>
      <c r="R2769" s="4"/>
      <c r="S2769" s="4"/>
      <c r="T2769" s="4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3"/>
      <c r="AO2769" s="3"/>
      <c r="AP2769" s="3"/>
      <c r="AQ2769" s="5"/>
      <c r="AR2769" s="5"/>
      <c r="AS2769" s="5"/>
    </row>
    <row r="2770" spans="1:82" s="2" customFormat="1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4"/>
      <c r="Q2770" s="4"/>
      <c r="R2770" s="4"/>
      <c r="S2770" s="4"/>
      <c r="T2770" s="4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3"/>
      <c r="AO2770" s="3"/>
      <c r="AP2770" s="3"/>
      <c r="AQ2770" s="5"/>
      <c r="AR2770" s="5"/>
      <c r="AS2770" s="5"/>
    </row>
    <row r="2771" spans="1:82" s="2" customFormat="1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4"/>
      <c r="Q2771" s="4"/>
      <c r="R2771" s="4"/>
      <c r="S2771" s="4"/>
      <c r="T2771" s="4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3"/>
      <c r="AO2771" s="3"/>
      <c r="AP2771" s="3"/>
      <c r="AQ2771" s="5"/>
      <c r="AR2771" s="5"/>
      <c r="AS2771" s="5"/>
      <c r="AT2771" s="5"/>
      <c r="AU2771" s="5"/>
      <c r="AV2771" s="5"/>
      <c r="AW2771" s="6"/>
      <c r="AX2771" s="6"/>
      <c r="AY2771" s="6"/>
      <c r="AZ2771" s="6"/>
      <c r="BA2771" s="6"/>
      <c r="BB2771" s="6"/>
      <c r="BC2771" s="6"/>
      <c r="BD2771" s="6"/>
      <c r="BE2771" s="6"/>
      <c r="BF2771" s="6"/>
      <c r="BG2771" s="6"/>
      <c r="BH2771" s="6"/>
      <c r="BI2771" s="6"/>
      <c r="BJ2771" s="6"/>
      <c r="BK2771" s="6"/>
      <c r="BL2771" s="6"/>
      <c r="BM2771" s="6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1"/>
      <c r="BY2771" s="1"/>
      <c r="BZ2771" s="1"/>
      <c r="CA2771" s="1"/>
      <c r="CB2771" s="1"/>
      <c r="CC2771" s="1"/>
      <c r="CD2771" s="1"/>
    </row>
  </sheetData>
  <sheetProtection selectLockedCells="1"/>
  <autoFilter ref="B5:BW145"/>
  <mergeCells count="18">
    <mergeCell ref="A166:G166"/>
    <mergeCell ref="V166:W166"/>
    <mergeCell ref="P166:R166"/>
    <mergeCell ref="AQ166:AR166"/>
    <mergeCell ref="AS166:AT166"/>
    <mergeCell ref="P1:T3"/>
    <mergeCell ref="U1:AM3"/>
    <mergeCell ref="B1:C1"/>
    <mergeCell ref="BX1:CB3"/>
    <mergeCell ref="BN1:BW3"/>
    <mergeCell ref="AN1:AP3"/>
    <mergeCell ref="AQ1:AV3"/>
    <mergeCell ref="AW1:BM3"/>
    <mergeCell ref="A162:G162"/>
    <mergeCell ref="A164:G164"/>
    <mergeCell ref="E2:O2"/>
    <mergeCell ref="E1:O1"/>
    <mergeCell ref="B3:O3"/>
  </mergeCells>
  <pageMargins left="0.70866141732283472" right="0.70866141732283472" top="0.78740157480314965" bottom="0.78740157480314965" header="0.31496062992125984" footer="0.31496062992125984"/>
  <pageSetup paperSize="8" scale="4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V1048576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II.část</vt:lpstr>
      <vt:lpstr>List1</vt:lpstr>
      <vt:lpstr>II.část!Oblast_tisku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2017-10-24T10:27:56Z</dcterms:created>
  <dcterms:modified xsi:type="dcterms:W3CDTF">2017-11-14T09:15:45Z</dcterms:modified>
</cp:coreProperties>
</file>