
<file path=[Content_Types].xml><?xml version="1.0" encoding="utf-8"?>
<Types xmlns="http://schemas.openxmlformats.org/package/2006/content-types">
  <Default ContentType="application/vnd.openxmlformats-officedocument.spreadsheetml.printerSettings" Extension="bin"/>
  <Default ContentType="image/jpeg" Extension="jp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activeTab="2" windowHeight="11316" windowWidth="15600" xWindow="480" yWindow="36"/>
  </bookViews>
  <sheets>
    <sheet name="INFO" r:id="rId1" sheetId="5"/>
    <sheet name="Otevřené výzvy" r:id="rId2" sheetId="1"/>
    <sheet name="Uzavřené výzvy" r:id="rId3" sheetId="4"/>
    <sheet name="List3" r:id="rId4" sheetId="3" state="hidden"/>
  </sheets>
  <calcPr calcId="145621"/>
</workbook>
</file>

<file path=xl/calcChain.xml><?xml version="1.0" encoding="utf-8"?>
<calcChain xmlns="http://schemas.openxmlformats.org/spreadsheetml/2006/main">
  <c i="1" l="1" r="E3"/>
  <c i="1" r="E4"/>
  <c i="1" r="E5"/>
  <c i="1" r="E6"/>
  <c i="1" r="E7"/>
  <c i="1" r="E8"/>
  <c i="1" r="E9"/>
  <c i="4" l="1" r="K15"/>
  <c i="4" r="J15"/>
  <c i="4" r="I15"/>
  <c i="4" r="H15"/>
  <c i="4" r="G15"/>
  <c i="1" r="L14"/>
  <c i="1" r="K14"/>
  <c i="1" r="J14"/>
  <c i="1" r="I14"/>
  <c i="1" r="H14"/>
  <c i="4" l="1" r="J16"/>
  <c i="1" r="K15"/>
  <c i="4" r="B14"/>
  <c i="4" r="B15" s="1"/>
  <c i="1" l="1" r="B13"/>
  <c i="1" r="B15" s="1"/>
  <c i="1" r="B14"/>
</calcChain>
</file>

<file path=xl/sharedStrings.xml><?xml version="1.0" encoding="utf-8"?>
<sst xmlns="http://schemas.openxmlformats.org/spreadsheetml/2006/main" count="108" uniqueCount="79">
  <si>
    <t>Potřebnost (35)</t>
  </si>
  <si>
    <t>1 Vymezení problému a cílové skupiny (35)</t>
  </si>
  <si>
    <t>Účelnost (30)</t>
  </si>
  <si>
    <t>2 Cíle a konzistentnost (intervenční logika) projektu (25)</t>
  </si>
  <si>
    <t>3 Způsob ověření dosažení cíle projektu (5)</t>
  </si>
  <si>
    <t>Efektivnost a hospodárnost (20)</t>
  </si>
  <si>
    <t>4 Efektivita projektu, rozpočet (15)</t>
  </si>
  <si>
    <t>5 Adekvátnost monitorovacích indikátorů (5)</t>
  </si>
  <si>
    <t>Proveditelnost (15)</t>
  </si>
  <si>
    <t>6 Způsob zapojení cílové skupiny (5)</t>
  </si>
  <si>
    <t>7 Způsob realizace aktivit a jejich návaznost (10)</t>
  </si>
  <si>
    <t>8 Ověření administrativní, finanční a provozní kapacity žadatele (nebodované)</t>
  </si>
  <si>
    <t>Skupina kritérií
(max. počet bodů)</t>
  </si>
  <si>
    <t>Název kritéria
(max. počet bodů)</t>
  </si>
  <si>
    <t>Hlavní otázka</t>
  </si>
  <si>
    <t>Zaměřuje se projekt na problém/nedostatky, který/které je skutečně potřebné řešit a je cílová skupina adekvátní náplni projektu?</t>
  </si>
  <si>
    <t>Je cíl projektu nastaven správně a povedou zvolené klíčové aktivity a jejich výstupy k jeho splnění?</t>
  </si>
  <si>
    <t>Jak vhodný způsob pro ověření dosažení cíle žadatel v projektu nastavil?</t>
  </si>
  <si>
    <t>Slovní deskriptor</t>
  </si>
  <si>
    <t>Vyhovuje</t>
  </si>
  <si>
    <t>Nevyhovuje</t>
  </si>
  <si>
    <t>S ohledem na plánované a potřebné výstupy je navrženo efektivní a hospodárné použití zdrojů?</t>
  </si>
  <si>
    <t>Jak jsou nastaveny cílové hodnoty monitorovacích indikátorů?</t>
  </si>
  <si>
    <t>Jak adekvátně je cílová skupina zapojena v průběhu projektu?</t>
  </si>
  <si>
    <t>Jak vhodně byl zvolen způsob realizace aktivit a jejich vzájemná návaznost?</t>
  </si>
  <si>
    <t>Má žadatel administrativní, finanční a provozní kapacitu, aby byl schopen plánovaný projekt zajistit v souladu s relevantními pravidly OPZ?</t>
  </si>
  <si>
    <t>Velmi dobré</t>
  </si>
  <si>
    <t>Dobré</t>
  </si>
  <si>
    <t>Dostatečné</t>
  </si>
  <si>
    <t>Nedostatečné</t>
  </si>
  <si>
    <t>Slovní komentář</t>
  </si>
  <si>
    <t>Počet eliminačních deskriptorů</t>
  </si>
  <si>
    <t>Výsledek věcného hodnocení</t>
  </si>
  <si>
    <t>Bodový zisk</t>
  </si>
  <si>
    <t>Skupina kritérií</t>
  </si>
  <si>
    <t>Název kritéria</t>
  </si>
  <si>
    <t>Potřebnost</t>
  </si>
  <si>
    <t>1 Vymezení problému a cílové skupiny</t>
  </si>
  <si>
    <t>Účelnost</t>
  </si>
  <si>
    <t>2 Cíle a konzistentnost (intervenční logika) projektu</t>
  </si>
  <si>
    <t>3 Způsob ověření dosažení cíle projektu</t>
  </si>
  <si>
    <t>Efektivnost a hospodárnost</t>
  </si>
  <si>
    <t>4 Efektivita projektu, rozpočet</t>
  </si>
  <si>
    <t>5 Adekvátnost monitorovacích indikátorů</t>
  </si>
  <si>
    <t>Proveditelnost</t>
  </si>
  <si>
    <t>8 Řízení projektu</t>
  </si>
  <si>
    <t>9 Ověření administrativní, finanční a provozní kapacity žadatele</t>
  </si>
  <si>
    <t>Je vzhledem k délce a náročnosti projektu adekvátně nastaveno řízení projektu?</t>
  </si>
  <si>
    <t>Závěrečný komentář a návrh podmínek pro poskytnutí podpory</t>
  </si>
  <si>
    <t>Schváleno</t>
  </si>
  <si>
    <t>Schváleno s podmínkou realizace</t>
  </si>
  <si>
    <t>Neschváleno</t>
  </si>
  <si>
    <t>6 Způsob zapojení cílové skupiny</t>
  </si>
  <si>
    <t>7 Způsob realizace aktivit a jejich návaznost</t>
  </si>
  <si>
    <t>tabulka má listy pro otevřené a uzavřené výzvy (bez inovačních projektů)</t>
  </si>
  <si>
    <t>I</t>
  </si>
  <si>
    <t>A</t>
  </si>
  <si>
    <t>K</t>
  </si>
  <si>
    <t>V</t>
  </si>
  <si>
    <t>Výsledek kandidáta</t>
  </si>
  <si>
    <t>Soulad
s met.
OPZ</t>
  </si>
  <si>
    <t>vyplňují se pouze šedé buňky</t>
  </si>
  <si>
    <t>slovní deskriptory u všech kritérií se volí z menu</t>
  </si>
  <si>
    <t>bodová hodnota u otevřených výzev se počítá automaticky (ale zobrazí se až po vyplnění všech deskriptorů)</t>
  </si>
  <si>
    <t>výsledek věcného hodnocení se určí automaticky  (ale zobrazí se až po vyplnění všech deskriptorů)</t>
  </si>
  <si>
    <t>Hodnocený projekt</t>
  </si>
  <si>
    <t>CZ.03.1.52/0.0/0.0/15_021/0000053</t>
  </si>
  <si>
    <t>Jméno a příjmení</t>
  </si>
  <si>
    <t>Podpis</t>
  </si>
  <si>
    <t xml:space="preserve">Potřebnost projektu žadatel staví na nutnosti řešení problematiky adaptability pracovní síly na měnící se podmínky trhu práce, zvyšující se nároky na odbornost a flexibilitu zaměstnanců a potřeby zaměstnavatelů, což jako hlavní argumenty jednoznačně lze míti za základnu potřebnosti a smysluplnosti realizace projektu. Cílová skupina a její struktura je jasně definovaná, její potenciál je kvalitně popsán v příloze Předběžné šetření absorpční kapacity, ale je zde absence vyššího detailu či predikce v tom, jaká bude bližší struktura cílové skupiny vzdělávaných (věk, vzdělání, segmenty ekonomiky apod.) Zkušenosti z předchozích projektů žadatel využil k zavedení některých nových prvků, které zvyšují efektivnost projektu: možnost podpory subjektů bez omezení, rozšíření cílové skupiny o potencionální nové zaměstnance, zvýhodnění zaměstnavatelů, kteří zapojí zaměstnance 54+ apod. Nicméně vymezení projektu POVEZ II oproti předcházejícím projektům je pouze stručné. Podpora cílové skupiny přispěje ke zvýšení konkurenceschopnosti a adaptability podniků v ČR a zaměstnatelnosti na trhu práce. </t>
  </si>
  <si>
    <t>Cíle projektu jsou věcně a obsahově svázány s klíčovými aktivitami a potřebami cílové skupiny. Hlavní cíl je relevantní a adekvátní obsahu i rozsahu projektu, dosažení tohoto cíle má potenciál ke zlepšení situace na trhu práce. Dílčí cíle jsou srozumitelné, ale jsou nastaveny příliš obecně, není zde uveden způsob měření splnění cílů po skončení projektu. Cíl pevnějšího zakotvení dalšího vzdělávání v podnicích je nedosažitelný, protože záleží na rozhodnutí managementu firmy nikoliv na tomto projektu, rovněž cíle zlepšení hodnot obchodního potenciálu, profesní mobility a snižování nesouladu na trhu práce nejsou specifické a nelze očekávat, že budou dosaženy v době dokončení projektu; pro naplnění cíle je třeba klíčové aktivity doplnit o systémový prvek (činnosti, aktivity).</t>
  </si>
  <si>
    <t>Z dostupných informací není zřejmé, jak projekt zabezpečí stránku kvality, bude ji monitorovat a vyhodnocovat.  Pro dílčí cíle není uvedena jejich stávající úroveň ani žádná cílová hodnota, nebude tedy možné určit, k jaké změně realizací projektu došlo.  HK požaduje konkretizovat evaluaci (klíčová aktivita 3) - výchozí/výsledný stav, kritéria pro posouzení změn, typ sledovaných dat, způsob sběru dat, metod a forem zjišťování a vyhodnocování a užití získaných informací, sledování vývoje po skončení projektu např. počet podpor, počet úspěšných absolventů, vzdělávání apod.</t>
  </si>
  <si>
    <t xml:space="preserve">Vyjádření k vybraným položkám rozpočtu:
Položka 1.1.1.05 Odborný pracovník KrP – počet 228 osob na této pozici (např. z územního hlediska) - akceptováno vzhledem k počtu KoP a navrženému rozšíření pracovní náplně.
Položky 1.2.1.01 Diety (ubytování a stravné) a 1.2.1.02 Cestovné -akceptováno vzhledem k počtu kontrol a navrženému rozšíření pracovní náplně.
Kapitola 1.3 Zařízení a vybavení – akceptováno z důvodu délky projektu a životnosti kancelářské techniky.
Položka 1.5.01 Evaluace – akceptováno ve vazbě na obsah připravovaného VŘ.
Položka 1.5.03 Publicita a PR aktivity - akceptováno z důvodu potřebnosti předání informací cílové skupině.
Položka 1.5.05 Pravidelná setkání realizačního týmu – akceptováno v případě realizace pěti setkání.
Položka 1.5.06 Semináře – akceptováno v případě realizace deseti seminářů v každém kraji. 
Položka 1.5.07 Závěrečná odborná konference – HK požaduje snížení položky na 250 000 Kč.
Celkové krácení rozpočtu o 150 000 Kč. 
Zbývající položky rozpočtu jsou akceptovatelné.  </t>
  </si>
  <si>
    <t xml:space="preserve">Z popisu indikátorů je zřejmé, jak byla cílová hodnota nastavena, údaje u indikátorů odpovídají popisu klíčových aktivit. Žadatel počítá s případným rizikem nedokončení vzdělání. Žadatel nezmiňuje bagatelní podporu. HK požaduje popsat a přijmout opatření zajišťující naplnění indikátorů i s ohledem na bagatelní podporu. Účinnost opatření je nutné průběžně vyhodnocovat. </t>
  </si>
  <si>
    <t xml:space="preserve">Žadatel vhodně sestavil realizační tým, kde dochází k propojení generálního ředitelství ÚP ČR s kontaktními pracovišti ÚP ČR. Úvazky jednotlivých členů realizačních týmu jsou vhodně nastaveny vzhledem k velikosti a náročnosti projektu. V projektu chybí informace o konkrétních postupech a způsobu řízení a komunikace mezi pracovníky realizačního týmu, který je personálně a geograficky velmi rozsáhlý. Popis rizik projektu je zaměřen na rizika na straně cílové skupiny, rizika na straně realizátora žadatel pomíjí. </t>
  </si>
  <si>
    <t>Žadatel má v souladu se svým postavením a rozvíjenou činností dostatečnou administrativní, finanční a provozní kapacitu pro realizaci předloženého projektu podle relevantních pravidel OPZ. Předpokladem úspěšné realizace je zkušenost s projektem obdobného věcného obsahu a finančního rozsahu z minulého období.</t>
  </si>
  <si>
    <t xml:space="preserve">Projekt POVEZ II navazuje na předchozí úspěšné projekty z oblasti dalšího profesního vzdělávání. Zkušenosti z těchto projektů potvrzují, že zvolený postup pro vzdělávání zaměstnanců odpovídá potřebám cílové skupiny a je efektivní.  
Silné stránky:  
Na základě zkušeností žadatel uplatnil v předloženém projektu některé nové prvky, které zvyšují jeho efektivnost. Cílové skupiny jsou vhodně vybrány. Projekt má dobře zpracovány přílohy/analýzy a doplňující informace.  Mezi další pozitiva patří územní rozsah projektu a snaha poskytnout co největší možný objem prostředků ve prospěch vzdělávání cílové skupiny.
HK požaduje: 
1)  konkretizovat evaluaci (klíčová aktivita 3) - výchozí/výsledný stav, kritéria pro posouzení změn, typ sledovaných dat, způsob sběru dat, metod a forem zjišťování a vyhodnocování a užití získaných informací, sledování vývoje po skončení projektu např. počet podpor, počet úspěšných absolventů, vzdělávání apod.
2) položku rozpočtu 1.5.07 Závěrečná odborná konference –  snížit  na 250 000 Kč.
Celkové krácení rozpočtu o 150 000 Kč. 
3)  popsat a přijmout opatření zajišťující naplnění indikátorů i s ohledem na bagatelní podporu. Účinnost opatření je nutné průběžně vyhodnocovat. 
4) rozšířit systémový přístup při propagaci projektu a práci s cílovou skupinou např. v regionech s nižším čerpáním v rámci projektu nebo identifikovanými problémy na trhu práce. Tyto aktivity musí být doložitelné v rámci pravidelného monitoringu projektu. 
5) žadatel doplní detailní způsob výběru žádosti cílových skupin, které mají být podpořeny, zejména způsob bodování a zvýhodnění zaměstnanců 54+. Dále rozšíří četnost a rozsah podpory žadatelů o příspěvek v oblasti systémového plánování realizace i vyhodnocování vzdělávacích aktivit. Tyto aktivity musí být prováděny a doložitelné písemnými záznamy alespoň u vybraných zaměstnavatelů ve vybraných regionech např. s identifikovanými problémy na trhu práce. Případně žadatel navrhne další způsoby rozšíření systémového přístupu ke vzdělávání cílové skupiny.
</t>
  </si>
  <si>
    <t xml:space="preserve">S ohledem na předchozí projekty i provedené dotazníkoví šetření lze předpokládat, že zapojení cílové skupiny bude adekvátní. Výběr cílové skupiny je popsán v příloze č. 3 Manuál pro zájemce o vstup do projektu POVEZ II. Popis zapojení cílové skupiny do projektu je nedostatečný.  Ve fázi informování o projektu, akvizice zaměstnavatelů i vzdělávaných zaměstnanců chybí detail, popis, metody a formy realizace, očekávání vs. předjednaný stav s regionálním rozborem absorpce, ale i motivace cílových skupin a firem. HK požaduje  rozšířit systémový přístup při propagaci projektu a práci s cílovou skupinou např. v regionech s nižším čerpáním v rámci projektu nebo identifikovanými problémy na trhu práce. Tyto aktivity musí být doložitelné v rámci pravidelného monitoringu projektu. </t>
  </si>
  <si>
    <t>Klíčové aktivity projektu byly zvoleny vhodně, odpovídají zaměření projektu a potřebám cílové skupiny. Je evidentní vazba jednotlivých klíčových aktivit na rozpočet projektu. Podmínky získání podpory jsou podrobněji specifikovány v příloze č 3 Manuál pro zájemce o vstup do projektu. KA 01: Řízení projektu - zde jsou jasně rozděleny činnosti generálního ředitelství ÚP ČR a kontaktních poboček ÚP.  KA 02 Další profesní vzdělávání zaměstnanců a OSVČ - HK požaduje, aby žadatel doplnil detailní způsob výběru žádosti cílových skupin, které mají být podpořeny, zejména způsob bodování a zvýhodnění zaměstnanců 54+. Dále rozšíří četnost a rozsah podpory žadatelů o příspěvek v oblasti systémového plánování realizace i vyhodnocování vzdělávacích aktivit. Tyto aktivity musí být prováděny a doložitelné písemnými záznamy alespoň u vybraných zaměstnavatelů ve vybraných regionech např. s identifikovanými problémy na trhu práce. Případně žadatel navrhne další způsoby rozšíření systémového přístupu ke vzdělávání cílové skupiny.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</si>
</sst>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 x14ac:knownFonts="1">
    <font>
      <sz val="11"/>
      <color theme="1"/>
      <name val="Calibri"/>
      <family val="2"/>
      <charset val="238"/>
      <scheme val="minor"/>
    </font>
    <font>
      <sz val="11"/>
      <color theme="1"/>
      <name val="Arial"/>
      <family val="2"/>
      <charset val="238"/>
    </font>
    <font>
      <b/>
      <sz val="11"/>
      <color theme="1"/>
      <name val="Calibri"/>
      <family val="2"/>
      <charset val="238"/>
      <scheme val="minor"/>
    </font>
  </fonts>
  <fills count="7">
    <fill>
      <patternFill patternType="none"/>
    </fill>
    <fill>
      <patternFill patternType="gray125"/>
    </fill>
    <fill>
      <patternFill patternType="solid">
        <fgColor theme="4"/>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0000"/>
        <bgColor indexed="64"/>
      </patternFill>
    </fill>
    <fill>
      <patternFill patternType="solid">
        <fgColor theme="0" tint="-0.149967955565050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1">
    <xf borderId="0" fillId="0" fontId="0" numFmtId="0"/>
  </cellStyleXfs>
  <cellXfs count="50">
    <xf borderId="0" fillId="0" fontId="0" numFmtId="0" xfId="0"/>
    <xf applyAlignment="1" applyBorder="1" applyFill="1" borderId="1" fillId="2" fontId="0" numFmtId="0" xfId="0">
      <alignment wrapText="1"/>
    </xf>
    <xf applyAlignment="1" applyBorder="1" borderId="1" fillId="0" fontId="0" numFmtId="0" xfId="0">
      <alignment vertical="center"/>
    </xf>
    <xf applyAlignment="1" applyBorder="1" applyNumberFormat="1" borderId="1" fillId="0" fontId="0" numFmtId="0" xfId="0">
      <alignment vertical="top" wrapText="1"/>
    </xf>
    <xf applyAlignment="1" applyBorder="1" borderId="1" fillId="0" fontId="0" numFmtId="0" xfId="0">
      <alignment vertical="center" wrapText="1"/>
    </xf>
    <xf applyAlignment="1" applyBorder="1" borderId="1" fillId="0" fontId="0" numFmtId="0" xfId="0">
      <alignment wrapText="1"/>
    </xf>
    <xf applyBorder="1" borderId="1" fillId="0" fontId="0" numFmtId="0" xfId="0"/>
    <xf applyAlignment="1" applyBorder="1" applyFill="1" borderId="1" fillId="4" fontId="0" numFmtId="0" xfId="0">
      <alignment wrapText="1"/>
    </xf>
    <xf applyBorder="1" applyFill="1" borderId="1" fillId="4" fontId="0" numFmtId="0" xfId="0"/>
    <xf applyAlignment="1" borderId="0" fillId="0" fontId="0" numFmtId="0" xfId="0">
      <alignment vertical="center"/>
    </xf>
    <xf applyAlignment="1" applyFill="1" borderId="0" fillId="5" fontId="0" numFmtId="0" xfId="0">
      <alignment vertical="center"/>
    </xf>
    <xf applyFill="1" borderId="0" fillId="5" fontId="0" numFmtId="0" xfId="0"/>
    <xf applyAlignment="1" applyBorder="1" applyFill="1" borderId="0" fillId="0" fontId="0" numFmtId="0" xfId="0">
      <alignment wrapText="1"/>
    </xf>
    <xf applyBorder="1" applyFill="1" borderId="0" fillId="0" fontId="0" numFmtId="0" xfId="0"/>
    <xf applyAlignment="1" applyBorder="1" applyFill="1" borderId="0" fillId="0" fontId="0" numFmtId="0" xfId="0">
      <alignment horizontal="left" vertical="top"/>
    </xf>
    <xf applyFill="1" borderId="0" fillId="0" fontId="0" numFmtId="0" xfId="0"/>
    <xf applyBorder="1" applyFill="1" borderId="2" fillId="0" fontId="0" numFmtId="0" xfId="0"/>
    <xf applyAlignment="1" applyBorder="1" applyFill="1" applyNumberFormat="1" borderId="1" fillId="4" fontId="0" numFmtId="49" xfId="0">
      <alignment wrapText="1"/>
    </xf>
    <xf applyAlignment="1" applyBorder="1" applyNumberFormat="1" borderId="1" fillId="0" fontId="0" numFmtId="164" xfId="0">
      <alignment horizontal="center" vertical="center"/>
    </xf>
    <xf applyAlignment="1" applyBorder="1" applyNumberFormat="1" borderId="1" fillId="0" fontId="0" numFmtId="1" xfId="0">
      <alignment horizontal="center" vertical="center"/>
    </xf>
    <xf applyAlignment="1" applyBorder="1" applyFill="1" borderId="1" fillId="4" fontId="0" numFmtId="0" xfId="0">
      <alignment horizontal="center" vertical="center"/>
    </xf>
    <xf applyAlignment="1" applyBorder="1" applyFill="1" borderId="1" fillId="6" fontId="0" numFmtId="0" xfId="0">
      <alignment horizontal="center" vertical="center"/>
    </xf>
    <xf applyAlignment="1" applyBorder="1" borderId="1" fillId="0" fontId="0" numFmtId="0" xfId="0">
      <alignment horizontal="center" vertical="center"/>
    </xf>
    <xf applyBorder="1" applyFill="1" applyProtection="1" borderId="1" fillId="3" fontId="0" numFmtId="0" xfId="0">
      <protection locked="0"/>
    </xf>
    <xf applyAlignment="1" applyBorder="1" applyFill="1" applyProtection="1" borderId="1" fillId="3" fontId="0" numFmtId="0" xfId="0">
      <alignment wrapText="1"/>
      <protection locked="0"/>
    </xf>
    <xf applyAlignment="1" borderId="0" fillId="0" fontId="0" numFmtId="0" xfId="0">
      <alignment horizontal="center" vertical="center"/>
    </xf>
    <xf applyAlignment="1" applyBorder="1" applyFill="1" applyNumberFormat="1" applyProtection="1" borderId="1" fillId="3" fontId="0" numFmtId="49" xfId="0">
      <alignment vertical="top" wrapText="1"/>
      <protection locked="0"/>
    </xf>
    <xf applyAlignment="1" applyBorder="1" applyFill="1" applyNumberFormat="1" applyProtection="1" borderId="1" fillId="3" fontId="0" numFmtId="49" xfId="0">
      <alignment vertical="top" wrapText="1"/>
      <protection locked="0"/>
    </xf>
    <xf applyBorder="1" applyFill="1" borderId="1" fillId="3" fontId="0" numFmtId="0" xfId="0"/>
    <xf applyFont="1" borderId="0" fillId="0" fontId="1" numFmtId="0" xfId="0"/>
    <xf applyAlignment="1" applyBorder="1" applyFill="1" applyNumberFormat="1" applyProtection="1" borderId="1" fillId="3" fontId="0" numFmtId="49" xfId="0">
      <alignment vertical="top" wrapText="1"/>
      <protection locked="0"/>
    </xf>
    <xf applyAlignment="1" applyBorder="1" applyFill="1" applyNumberFormat="1" applyProtection="1" borderId="1" fillId="3" fontId="0" numFmtId="49" xfId="0">
      <alignment vertical="top" wrapText="1"/>
      <protection locked="0"/>
    </xf>
    <xf applyAlignment="1" applyBorder="1" applyFill="1" applyProtection="1" borderId="1" fillId="3" fontId="0" numFmtId="0" xfId="0">
      <alignment horizontal="left" wrapText="1"/>
      <protection locked="0"/>
    </xf>
    <xf applyAlignment="1" applyBorder="1" applyFont="1" borderId="6" fillId="0" fontId="2" numFmtId="0" xfId="0">
      <alignment vertical="center" wrapText="1"/>
    </xf>
    <xf applyAlignment="1" applyBorder="1" applyFill="1" applyFont="1" applyProtection="1" borderId="1" fillId="3" fontId="0" numFmtId="0" xfId="0">
      <alignment vertical="center" wrapText="1"/>
      <protection locked="0"/>
    </xf>
    <xf applyAlignment="1" applyBorder="1" applyNumberFormat="1" borderId="3" fillId="0" fontId="0" numFmtId="49" xfId="0">
      <alignment horizontal="center" vertical="center" wrapText="1"/>
    </xf>
    <xf applyAlignment="1" applyBorder="1" applyNumberFormat="1" borderId="4" fillId="0" fontId="0" numFmtId="49" xfId="0">
      <alignment horizontal="center" vertical="center" wrapText="1"/>
    </xf>
    <xf applyAlignment="1" applyBorder="1" applyNumberFormat="1" borderId="5" fillId="0" fontId="0" numFmtId="49" xfId="0">
      <alignment horizontal="center" vertical="center" wrapText="1"/>
    </xf>
    <xf applyAlignment="1" applyBorder="1" borderId="3" fillId="0" fontId="0" numFmtId="0" xfId="0">
      <alignment horizontal="center" vertical="center"/>
    </xf>
    <xf applyAlignment="1" applyBorder="1" borderId="5" fillId="0" fontId="0" numFmtId="0" xfId="0">
      <alignment horizontal="center" vertical="center"/>
    </xf>
    <xf applyAlignment="1" applyBorder="1" borderId="4" fillId="0" fontId="0" numFmtId="0" xfId="0">
      <alignment horizontal="center" vertical="center"/>
    </xf>
    <xf applyAlignment="1" applyBorder="1" borderId="1" fillId="0" fontId="0" numFmtId="0" xfId="0">
      <alignment horizontal="left" vertical="center"/>
    </xf>
    <xf applyAlignment="1" applyBorder="1" borderId="1" fillId="0" fontId="0" numFmtId="0" xfId="0">
      <alignment horizontal="left" vertical="center" wrapText="1"/>
    </xf>
    <xf applyAlignment="1" applyBorder="1" applyFill="1" applyNumberFormat="1" applyProtection="1" borderId="3" fillId="3" fontId="0" numFmtId="49" xfId="0">
      <alignment vertical="top" wrapText="1"/>
      <protection locked="0"/>
    </xf>
    <xf applyAlignment="1" applyBorder="1" applyFill="1" applyNumberFormat="1" applyProtection="1" borderId="4" fillId="3" fontId="0" numFmtId="49" xfId="0">
      <alignment vertical="top" wrapText="1"/>
      <protection locked="0"/>
    </xf>
    <xf applyAlignment="1" applyBorder="1" applyFill="1" applyNumberFormat="1" applyProtection="1" borderId="5" fillId="3" fontId="0" numFmtId="49" xfId="0">
      <alignment vertical="top" wrapText="1"/>
      <protection locked="0"/>
    </xf>
    <xf applyAlignment="1" applyBorder="1" applyFill="1" borderId="1" fillId="4" fontId="0" numFmtId="0" xfId="0">
      <alignment horizontal="left" vertical="top"/>
    </xf>
    <xf applyAlignment="1" applyBorder="1" applyFont="1" borderId="8" fillId="0" fontId="0" numFmtId="0" xfId="0">
      <alignment vertical="center" wrapText="1"/>
    </xf>
    <xf applyAlignment="1" applyBorder="1" applyFont="1" borderId="7" fillId="0" fontId="0" numFmtId="0" xfId="0">
      <alignment vertical="center" wrapText="1"/>
    </xf>
    <xf applyAlignment="1" applyBorder="1" applyFill="1" applyNumberFormat="1" applyProtection="1" borderId="1" fillId="3" fontId="0" numFmtId="49" xfId="0">
      <alignment vertical="top" wrapText="1"/>
      <protection locked="0"/>
    </xf>
  </cellXfs>
  <cellStyles count="1">
    <cellStyle builtinId="0" name="Normální" xfId="0"/>
  </cellStyles>
  <dxfs count="0"/>
  <tableStyles count="0" defaultPivotStyle="PivotStyleLight16"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theme/theme1.xml" Type="http://schemas.openxmlformats.org/officeDocument/2006/relationships/theme"/>
<Relationship Id="rId6" Target="styles.xml" Type="http://schemas.openxmlformats.org/officeDocument/2006/relationships/styles"/>
<Relationship Id="rId7" Target="sharedStrings.xml" Type="http://schemas.openxmlformats.org/officeDocument/2006/relationships/sharedStrings"/>
<Relationship Id="rId8" Target="calcChain.xml" Type="http://schemas.openxmlformats.org/officeDocument/2006/relationships/calcChain"/>
</Relationships>

</file>

<file path=xl/drawings/_rels/drawing1.xml.rels><?xml version="1.0" encoding="UTF-8" standalone="yes"?>
<Relationships xmlns="http://schemas.openxmlformats.org/package/2006/relationships">
<Relationship Id="rId1" Target="../media/image1.jpg" Type="http://schemas.openxmlformats.org/officeDocument/2006/relationships/image"/>
</Relationships>

</file>

<file path=xl/drawings/_rels/drawing2.xml.rels><?xml version="1.0" encoding="UTF-8" standalone="yes"?>
<Relationships xmlns="http://schemas.openxmlformats.org/package/2006/relationships">
<Relationship Id="rId1" Target="../media/image1.jpg" Type="http://schemas.openxmlformats.org/officeDocument/2006/relationships/image"/>
</Relationships>

</file>

<file path=xl/drawings/_rels/drawing3.xml.rels><?xml version="1.0" encoding="UTF-8" standalone="yes"?>
<Relationships xmlns="http://schemas.openxmlformats.org/package/2006/relationships">
<Relationship Id="rId1" Target="../media/image1.jpg" Type="http://schemas.openxmlformats.org/officeDocument/2006/relationships/image"/>
</Relationships>

</file>

<file path=xl/drawings/drawing1.xml><?xml version="1.0" encoding="utf-8"?>
<xdr:wsDr xmlns:a="http://schemas.openxmlformats.org/drawingml/2006/main" xmlns:xdr="http://schemas.openxmlformats.org/drawingml/2006/spreadsheetDrawing">
  <xdr:twoCellAnchor editAs="oneCell">
    <xdr:from>
      <xdr:col>2</xdr:col>
      <xdr:colOff>0</xdr:colOff>
      <xdr:row>38</xdr:row>
      <xdr:rowOff>0</xdr:rowOff>
    </xdr:from>
    <xdr:to>
      <xdr:col>10</xdr:col>
      <xdr:colOff>338328</xdr:colOff>
      <xdr:row>43</xdr:row>
      <xdr:rowOff>120396</xdr:rowOff>
    </xdr:to>
    <xdr:pic>
      <xdr:nvPicPr>
        <xdr:cNvPr id="2" name="Obrázek 1"/>
        <xdr:cNvPicPr>
          <a:picLocks noChangeAspect="1"/>
        </xdr:cNvPicPr>
      </xdr:nvPicPr>
      <xdr:blipFill>
        <a:blip xmlns:r="http://schemas.openxmlformats.org/officeDocument/2006/relationships" cstate="print" r:embed="rId1">
          <a:extLst>
            <a:ext uri="{28A0092B-C50C-407E-A947-70E740481C1C}">
              <a14:useLocalDpi xmlns:a14="http://schemas.microsoft.com/office/drawing/2010/main" val="0"/>
            </a:ext>
          </a:extLst>
        </a:blip>
        <a:stretch>
          <a:fillRect/>
        </a:stretch>
      </xdr:blipFill>
      <xdr:spPr>
        <a:xfrm>
          <a:off x="1219200" y="7962900"/>
          <a:ext cx="5215128" cy="1072896"/>
        </a:xfrm>
        <a:prstGeom prst="rect">
          <a:avLst/>
        </a:prstGeom>
      </xdr:spPr>
    </xdr:pic>
    <xdr:clientData/>
  </xdr:twoCellAnchor>
  <xdr:twoCellAnchor editAs="oneCell">
    <xdr:from>
      <xdr:col>0</xdr:col>
      <xdr:colOff>133350</xdr:colOff>
      <xdr:row>0</xdr:row>
      <xdr:rowOff>180975</xdr:rowOff>
    </xdr:from>
    <xdr:to>
      <xdr:col>4</xdr:col>
      <xdr:colOff>542925</xdr:colOff>
      <xdr:row>0</xdr:row>
      <xdr:rowOff>766883</xdr:rowOff>
    </xdr:to>
    <xdr:pic>
      <xdr:nvPicPr>
        <xdr:cNvPr id="3" name="Obrázek 2"/>
        <xdr:cNvPicPr>
          <a:picLocks noChangeAspect="1"/>
        </xdr:cNvPicPr>
      </xdr:nvPicPr>
      <xdr:blipFill>
        <a:blip xmlns:r="http://schemas.openxmlformats.org/officeDocument/2006/relationships" cstate="print" r:embed="rId1">
          <a:extLst>
            <a:ext uri="{28A0092B-C50C-407E-A947-70E740481C1C}">
              <a14:useLocalDpi xmlns:a14="http://schemas.microsoft.com/office/drawing/2010/main" val="0"/>
            </a:ext>
          </a:extLst>
        </a:blip>
        <a:stretch>
          <a:fillRect/>
        </a:stretch>
      </xdr:blipFill>
      <xdr:spPr>
        <a:xfrm>
          <a:off x="133350" y="180975"/>
          <a:ext cx="2847975" cy="585908"/>
        </a:xfrm>
        <a:prstGeom prst="rect">
          <a:avLst/>
        </a:prstGeom>
      </xdr:spPr>
    </xdr:pic>
    <xdr:clientData/>
  </xdr:twoCellAnchor>
</xdr:wsDr>
</file>

<file path=xl/drawings/drawing2.xml><?xml version="1.0" encoding="utf-8"?>
<xdr:wsDr xmlns:a="http://schemas.openxmlformats.org/drawingml/2006/main" xmlns:xdr="http://schemas.openxmlformats.org/drawingml/2006/spreadsheetDrawing">
  <xdr:twoCellAnchor editAs="oneCell">
    <xdr:from>
      <xdr:col>0</xdr:col>
      <xdr:colOff>133350</xdr:colOff>
      <xdr:row>0</xdr:row>
      <xdr:rowOff>171450</xdr:rowOff>
    </xdr:from>
    <xdr:to>
      <xdr:col>1</xdr:col>
      <xdr:colOff>1762125</xdr:colOff>
      <xdr:row>0</xdr:row>
      <xdr:rowOff>757358</xdr:rowOff>
    </xdr:to>
    <xdr:pic>
      <xdr:nvPicPr>
        <xdr:cNvPr id="4" name="Obrázek 3"/>
        <xdr:cNvPicPr>
          <a:picLocks noChangeAspect="1"/>
        </xdr:cNvPicPr>
      </xdr:nvPicPr>
      <xdr:blipFill>
        <a:blip xmlns:r="http://schemas.openxmlformats.org/officeDocument/2006/relationships" cstate="print" r:embed="rId1">
          <a:extLst>
            <a:ext uri="{28A0092B-C50C-407E-A947-70E740481C1C}">
              <a14:useLocalDpi xmlns:a14="http://schemas.microsoft.com/office/drawing/2010/main" val="0"/>
            </a:ext>
          </a:extLst>
        </a:blip>
        <a:stretch>
          <a:fillRect/>
        </a:stretch>
      </xdr:blipFill>
      <xdr:spPr>
        <a:xfrm>
          <a:off x="133350" y="171450"/>
          <a:ext cx="2847975" cy="585908"/>
        </a:xfrm>
        <a:prstGeom prst="rect">
          <a:avLst/>
        </a:prstGeom>
      </xdr:spPr>
    </xdr:pic>
    <xdr:clientData/>
  </xdr:twoCellAnchor>
</xdr:wsDr>
</file>

<file path=xl/drawings/drawing3.xml><?xml version="1.0" encoding="utf-8"?>
<xdr:wsDr xmlns:a="http://schemas.openxmlformats.org/drawingml/2006/main" xmlns:xdr="http://schemas.openxmlformats.org/drawingml/2006/spreadsheetDrawing">
  <xdr:twoCellAnchor editAs="oneCell">
    <xdr:from>
      <xdr:col>0</xdr:col>
      <xdr:colOff>142875</xdr:colOff>
      <xdr:row>0</xdr:row>
      <xdr:rowOff>152400</xdr:rowOff>
    </xdr:from>
    <xdr:to>
      <xdr:col>1</xdr:col>
      <xdr:colOff>1524000</xdr:colOff>
      <xdr:row>0</xdr:row>
      <xdr:rowOff>738308</xdr:rowOff>
    </xdr:to>
    <xdr:pic>
      <xdr:nvPicPr>
        <xdr:cNvPr id="2" name="Obrázek 1"/>
        <xdr:cNvPicPr>
          <a:picLocks noChangeAspect="1"/>
        </xdr:cNvPicPr>
      </xdr:nvPicPr>
      <xdr:blipFill>
        <a:blip xmlns:r="http://schemas.openxmlformats.org/officeDocument/2006/relationships" cstate="print" r:embed="rId1">
          <a:extLst>
            <a:ext uri="{28A0092B-C50C-407E-A947-70E740481C1C}">
              <a14:useLocalDpi xmlns:a14="http://schemas.microsoft.com/office/drawing/2010/main" val="0"/>
            </a:ext>
          </a:extLst>
        </a:blip>
        <a:stretch>
          <a:fillRect/>
        </a:stretch>
      </xdr:blipFill>
      <xdr:spPr>
        <a:xfrm>
          <a:off x="142875" y="152400"/>
          <a:ext cx="2847975" cy="585908"/>
        </a:xfrm>
        <a:prstGeom prst="rect">
          <a:avLst/>
        </a:prstGeom>
      </xdr:spPr>
    </xdr:pic>
    <xdr:clientData/>
  </xdr:twoCellAnchor>
</xdr:wsDr>
</file>

<file path=xl/theme/theme1.xml><?xml version="1.0" encoding="utf-8"?>
<a:theme xmlns:a="http://schemas.openxmlformats.org/drawingml/2006/main" name="Motiv systému Office">
  <a:themeElements>
    <a:clrScheme name="Kancelář">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2.xml.rels><?xml version="1.0" encoding="UTF-8" standalone="yes"?>
<Relationships xmlns="http://schemas.openxmlformats.org/package/2006/relationships">
<Relationship Id="rId1" Target="../printerSettings/printerSettings2.bin" Type="http://schemas.openxmlformats.org/officeDocument/2006/relationships/printerSettings"/>
<Relationship Id="rId2" Target="../drawings/drawing2.xml" Type="http://schemas.openxmlformats.org/officeDocument/2006/relationships/drawing"/>
</Relationships>

</file>

<file path=xl/worksheets/_rels/sheet3.xml.rels><?xml version="1.0" encoding="UTF-8" standalone="yes"?>
<Relationships xmlns="http://schemas.openxmlformats.org/package/2006/relationships">
<Relationship Id="rId1" Target="../printerSettings/printerSettings3.bin" Type="http://schemas.openxmlformats.org/officeDocument/2006/relationships/printerSettings"/>
<Relationship Id="rId2" Target="../drawings/drawing3.xml" Type="http://schemas.openxmlformats.org/officeDocument/2006/relationships/drawing"/>
</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K11"/>
  <sheetViews>
    <sheetView workbookViewId="0">
      <selection activeCell="A13" sqref="A13"/>
    </sheetView>
  </sheetViews>
  <sheetFormatPr defaultRowHeight="14.4" x14ac:dyDescent="0.3"/>
  <sheetData>
    <row customHeight="1" ht="72" r="1" spans="1:11" x14ac:dyDescent="0.25">
      <c r="A1" s="9"/>
    </row>
    <row r="2" spans="1:11" x14ac:dyDescent="0.3">
      <c r="A2" s="9" t="s">
        <v>54</v>
      </c>
    </row>
    <row ht="15" r="3" spans="1:11" x14ac:dyDescent="0.25">
      <c r="A3" s="9"/>
    </row>
    <row r="4" spans="1:11" x14ac:dyDescent="0.3">
      <c r="A4" s="10" t="s">
        <v>61</v>
      </c>
      <c r="B4" s="11"/>
      <c r="C4" s="11"/>
      <c r="K4" s="15"/>
    </row>
    <row ht="15" r="5" spans="1:11" x14ac:dyDescent="0.25">
      <c r="A5" s="9"/>
      <c r="K5" s="15"/>
    </row>
    <row r="6" spans="1:11" x14ac:dyDescent="0.3">
      <c r="A6" s="9" t="s">
        <v>62</v>
      </c>
    </row>
    <row ht="15" r="7" spans="1:11" x14ac:dyDescent="0.25">
      <c r="A7" s="9"/>
    </row>
    <row r="8" spans="1:11" x14ac:dyDescent="0.3">
      <c r="A8" s="9" t="s">
        <v>63</v>
      </c>
    </row>
    <row ht="15" r="9" spans="1:11" x14ac:dyDescent="0.25">
      <c r="A9" s="9"/>
    </row>
    <row r="10" spans="1:11" x14ac:dyDescent="0.3">
      <c r="A10" s="9" t="s">
        <v>64</v>
      </c>
    </row>
    <row ht="15" r="11" spans="1:11" x14ac:dyDescent="0.25">
      <c r="A11" s="9"/>
    </row>
  </sheetData>
  <sheetProtection objects="1" password="F695" scenarios="1" sheet="1"/>
  <pageMargins bottom="0.78740157499999996" footer="0.3" header="0.3" left="0.7" right="0.7" top="0.78740157499999996"/>
  <pageSetup horizontalDpi="4294967294" orientation="portrait" paperSize="9" r:id="rId1" verticalDpi="0"/>
  <drawing r:id="rId2"/>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L15"/>
  <sheetViews>
    <sheetView workbookViewId="0" zoomScaleNormal="100">
      <selection activeCell="D1" sqref="D1:F1048576"/>
    </sheetView>
  </sheetViews>
  <sheetFormatPr defaultRowHeight="14.4" x14ac:dyDescent="0.3"/>
  <cols>
    <col min="1" max="1" customWidth="true" width="18.33203125" collapsed="false"/>
    <col min="2" max="2" customWidth="true" width="42.6640625" collapsed="false"/>
    <col min="3" max="3" customWidth="true" width="48.109375" collapsed="false"/>
    <col min="4" max="4" customWidth="true" width="17.33203125" collapsed="false"/>
    <col min="5" max="5" customWidth="true" hidden="true" width="10.88671875" collapsed="false"/>
    <col min="6" max="6" customWidth="true" width="168.88671875" collapsed="false"/>
    <col min="7" max="7" customWidth="true" style="15" width="10.33203125" collapsed="false"/>
    <col min="8" max="12" customWidth="true" hidden="true" width="0.0" collapsed="false"/>
  </cols>
  <sheetData>
    <row customHeight="1" ht="72" r="1" spans="1:12" x14ac:dyDescent="0.3">
      <c r="C1" s="25" t="s">
        <v>65</v>
      </c>
      <c r="D1" s="23"/>
    </row>
    <row ht="43.2" r="2" spans="1:12" x14ac:dyDescent="0.3">
      <c r="A2" s="7" t="s">
        <v>12</v>
      </c>
      <c r="B2" s="7" t="s">
        <v>13</v>
      </c>
      <c r="C2" s="8" t="s">
        <v>14</v>
      </c>
      <c r="D2" s="8" t="s">
        <v>18</v>
      </c>
      <c r="E2" s="8"/>
      <c r="F2" s="8" t="s">
        <v>30</v>
      </c>
      <c r="G2" s="16"/>
      <c r="H2" s="17" t="s">
        <v>60</v>
      </c>
      <c r="I2" s="20" t="s">
        <v>55</v>
      </c>
      <c r="J2" s="20" t="s">
        <v>56</v>
      </c>
      <c r="K2" s="20" t="s">
        <v>57</v>
      </c>
      <c r="L2" s="20" t="s">
        <v>58</v>
      </c>
    </row>
    <row customHeight="1" ht="46.5" r="3" spans="1:12" x14ac:dyDescent="0.3">
      <c r="A3" s="2" t="s">
        <v>0</v>
      </c>
      <c r="B3" s="2" t="s">
        <v>1</v>
      </c>
      <c r="C3" s="3" t="s">
        <v>15</v>
      </c>
      <c r="D3" s="23"/>
      <c r="E3" s="28" t="str">
        <f>IF(D3="Velmi dobré",35,IF(D3="Dobré",26.25,IF(D3="Dostatečné",17.5,IF(D3="Nedostatečné",8.75,"nezadáno"))))</f>
        <v>nezadáno</v>
      </c>
      <c r="F3" s="27"/>
      <c r="G3" s="12"/>
      <c r="H3" s="21"/>
      <c r="I3" s="21"/>
      <c r="J3" s="21"/>
      <c r="K3" s="21"/>
      <c r="L3" s="21"/>
    </row>
    <row ht="28.8" r="4" spans="1:12" x14ac:dyDescent="0.3">
      <c r="A4" s="41" t="s">
        <v>2</v>
      </c>
      <c r="B4" s="4" t="s">
        <v>3</v>
      </c>
      <c r="C4" s="5" t="s">
        <v>16</v>
      </c>
      <c r="D4" s="23"/>
      <c r="E4" s="28" t="str">
        <f>IF(D4="Velmi dobré",25,IF(D4="Dobré",18.75,IF(D4="Dostatečné",12.5,IF(D4="Nedostatečné",6.25,"nezadáno"))))</f>
        <v>nezadáno</v>
      </c>
      <c r="F4" s="27"/>
      <c r="G4" s="13"/>
      <c r="H4" s="21"/>
      <c r="I4" s="21"/>
      <c r="J4" s="21"/>
      <c r="K4" s="21"/>
      <c r="L4" s="21"/>
    </row>
    <row ht="28.8" r="5" spans="1:12" x14ac:dyDescent="0.3">
      <c r="A5" s="41"/>
      <c r="B5" s="2" t="s">
        <v>4</v>
      </c>
      <c r="C5" s="5" t="s">
        <v>17</v>
      </c>
      <c r="D5" s="23"/>
      <c r="E5" s="28" t="str">
        <f>IF(D5="Velmi dobré",5,IF(D5="Dobré",3.75,IF(D5="Dostatečné",2.5,IF(D5="Nedostatečné",1.25,"nezadáno"))))</f>
        <v>nezadáno</v>
      </c>
      <c r="F5" s="27"/>
      <c r="G5" s="13"/>
      <c r="H5" s="21"/>
      <c r="I5" s="21"/>
      <c r="J5" s="21"/>
      <c r="K5" s="21"/>
      <c r="L5" s="21"/>
    </row>
    <row ht="28.8" r="6" spans="1:12" x14ac:dyDescent="0.3">
      <c r="A6" s="42" t="s">
        <v>5</v>
      </c>
      <c r="B6" s="2" t="s">
        <v>6</v>
      </c>
      <c r="C6" s="5" t="s">
        <v>21</v>
      </c>
      <c r="D6" s="23"/>
      <c r="E6" s="28" t="str">
        <f>IF(D6="Velmi dobré",15,IF(D6="Dobré",11.25,IF(D6="Dostatečné",7.5,IF(D6="Nedostatečné",3.75,"nezadáno"))))</f>
        <v>nezadáno</v>
      </c>
      <c r="F6" s="27"/>
      <c r="G6" s="13"/>
      <c r="H6" s="21"/>
      <c r="I6" s="21"/>
      <c r="J6" s="21"/>
      <c r="K6" s="21"/>
      <c r="L6" s="21"/>
    </row>
    <row customHeight="1" ht="29.25" r="7" spans="1:12" x14ac:dyDescent="0.3">
      <c r="A7" s="42"/>
      <c r="B7" s="2" t="s">
        <v>7</v>
      </c>
      <c r="C7" s="5" t="s">
        <v>22</v>
      </c>
      <c r="D7" s="23"/>
      <c r="E7" s="28" t="str">
        <f>IF(D7="Velmi dobré",5,IF(D7="Dobré",3.75,IF(D7="Dostatečné",2.5,IF(D7="Nedostatečné",1.25,"nezadáno"))))</f>
        <v>nezadáno</v>
      </c>
      <c r="F7" s="27"/>
      <c r="G7" s="13"/>
      <c r="H7" s="21"/>
      <c r="I7" s="21"/>
      <c r="J7" s="21"/>
      <c r="K7" s="21"/>
      <c r="L7" s="21"/>
    </row>
    <row customHeight="1" ht="29.25" r="8" spans="1:12" x14ac:dyDescent="0.3">
      <c r="A8" s="41" t="s">
        <v>8</v>
      </c>
      <c r="B8" s="2" t="s">
        <v>9</v>
      </c>
      <c r="C8" s="5" t="s">
        <v>23</v>
      </c>
      <c r="D8" s="23"/>
      <c r="E8" s="28" t="str">
        <f>IF(D8="Velmi dobré",5,IF(D8="Dobré",3.75,IF(D8="Dostatečné",2.5,IF(D8="Nedostatečné",1.25,"nezadáno"))))</f>
        <v>nezadáno</v>
      </c>
      <c r="F8" s="27"/>
      <c r="G8" s="13"/>
      <c r="H8" s="21"/>
      <c r="I8" s="21"/>
      <c r="J8" s="21"/>
      <c r="K8" s="21"/>
      <c r="L8" s="21"/>
    </row>
    <row ht="28.8" r="9" spans="1:12" x14ac:dyDescent="0.3">
      <c r="A9" s="41"/>
      <c r="B9" s="4" t="s">
        <v>10</v>
      </c>
      <c r="C9" s="5" t="s">
        <v>24</v>
      </c>
      <c r="D9" s="23"/>
      <c r="E9" s="28" t="str">
        <f>IF(D9="Velmi dobré",10,IF(D9="Dobré",7.5,IF(D9="Dostatečné",5,IF(D9="Nedostatečné",2.5,"nezadáno"))))</f>
        <v>nezadáno</v>
      </c>
      <c r="F9" s="27"/>
      <c r="G9" s="13"/>
      <c r="H9" s="21"/>
      <c r="I9" s="21"/>
      <c r="J9" s="21"/>
      <c r="K9" s="21"/>
      <c r="L9" s="21"/>
    </row>
    <row ht="43.2" r="10" spans="1:12" x14ac:dyDescent="0.3">
      <c r="A10" s="41"/>
      <c r="B10" s="4" t="s">
        <v>11</v>
      </c>
      <c r="C10" s="5" t="s">
        <v>25</v>
      </c>
      <c r="D10" s="23"/>
      <c r="E10" s="23"/>
      <c r="F10" s="27"/>
      <c r="G10" s="13"/>
      <c r="H10" s="21"/>
      <c r="I10" s="21"/>
      <c r="J10" s="21"/>
      <c r="K10" s="21"/>
      <c r="L10" s="21"/>
    </row>
    <row r="11" spans="1:12" x14ac:dyDescent="0.3">
      <c r="A11" s="46" t="s">
        <v>48</v>
      </c>
      <c r="B11" s="46"/>
      <c r="C11" s="46"/>
      <c r="D11" s="46"/>
      <c r="E11" s="46"/>
      <c r="F11" s="46"/>
      <c r="G11" s="14"/>
      <c r="H11" s="38"/>
      <c r="I11" s="40"/>
      <c r="J11" s="40"/>
      <c r="K11" s="40"/>
      <c r="L11" s="39"/>
    </row>
    <row customHeight="1" ht="63" r="12" spans="1:12" x14ac:dyDescent="0.25">
      <c r="A12" s="43"/>
      <c r="B12" s="44"/>
      <c r="C12" s="44"/>
      <c r="D12" s="44"/>
      <c r="E12" s="44"/>
      <c r="F12" s="45"/>
      <c r="G12" s="14"/>
      <c r="H12" s="21"/>
      <c r="I12" s="21"/>
      <c r="J12" s="21"/>
      <c r="K12" s="21"/>
      <c r="L12" s="21"/>
    </row>
    <row hidden="1" ht="30" r="13" spans="1:12" x14ac:dyDescent="0.25">
      <c r="A13" s="1" t="s">
        <v>31</v>
      </c>
      <c r="B13" s="6">
        <f>COUNTIF(D3:D9,"Nedostatečné")+COUNTIF(D10,"Nevyhovuje")</f>
        <v>0</v>
      </c>
      <c r="H13" s="22"/>
      <c r="I13" s="22"/>
      <c r="J13" s="22"/>
      <c r="K13" s="22"/>
      <c r="L13" s="22"/>
    </row>
    <row r="14" spans="1:12" x14ac:dyDescent="0.3">
      <c r="A14" s="8" t="s">
        <v>33</v>
      </c>
      <c r="B14" s="6" t="str">
        <f>IF(OR(ISBLANK(D3),ISBLANK(D4),ISBLANK(D5),ISBLANK(D6),ISBLANK(D7),ISBLANK(D8),ISBLANK(D9),ISBLANK(D10)),"",SUM(E3:E9))</f>
        <v/>
      </c>
      <c r="H14" s="18" t="str">
        <f>IF(OR(ISBLANK(H3),ISBLANK(H4),ISBLANK(H5),ISBLANK(H6),ISBLANK(H7),ISBLANK(H8),ISBLANK(H9),ISBLANK(H10),ISBLANK(H12)),"",(SUM(H3:H10)+H12*2)/10)</f>
        <v/>
      </c>
      <c r="I14" s="19" t="str">
        <f>IF(OR(ISBLANK(I3),ISBLANK(I4),ISBLANK(I5),ISBLANK(I6),ISBLANK(I7),ISBLANK(I8),ISBLANK(I9),ISBLANK(I10),ISBLANK(I12)),"",ROUND((SUM(I3:I10)+I12*2)/10,0))</f>
        <v/>
      </c>
      <c r="J14" s="19" t="str">
        <f ref="J14:L14" si="0" t="shared">IF(OR(ISBLANK(J3),ISBLANK(J4),ISBLANK(J5),ISBLANK(J6),ISBLANK(J7),ISBLANK(J8),ISBLANK(J9),ISBLANK(J10),ISBLANK(J12)),"",ROUND((SUM(J3:J10)+J12*2)/10,0))</f>
        <v/>
      </c>
      <c r="K14" s="19" t="str">
        <f si="0" t="shared"/>
        <v/>
      </c>
      <c r="L14" s="19" t="str">
        <f si="0" t="shared"/>
        <v/>
      </c>
    </row>
    <row customHeight="1" ht="45" r="15" spans="1:12" x14ac:dyDescent="0.3">
      <c r="A15" s="7" t="s">
        <v>32</v>
      </c>
      <c r="B15" s="6" t="str">
        <f>IF(OR(ISBLANK(D3),ISBLANK(D4),ISBLANK(D5),ISBLANK(D6),ISBLANK(D7),ISBLANK(D8),ISBLANK(D9),ISBLANK(D10)),"",IF(B13=0,"Žádost splnila podmínky věcného hodnocení","Žádost nesplnila podmínky věcného hodnocení"))</f>
        <v/>
      </c>
      <c r="H15" s="35" t="s">
        <v>59</v>
      </c>
      <c r="I15" s="36"/>
      <c r="J15" s="37"/>
      <c r="K15" s="38" t="str">
        <f>IF(NOT(AND(ISNUMBER(I14),ISNUMBER(J14),ISNUMBER(K14),ISNUMBER(L14))),"",IF(SUM(I14:L14)=16,"arbitr",IF(AND(SUM(I14:L14)&gt;11,MIN(I14:L14)&gt;2),"hodnotitel",IF(AND(SUM(I14:L14)&gt;7,MIN(I14:L14)&gt;1),"náhradník","nepřijat"))))</f>
        <v/>
      </c>
      <c r="L15" s="39"/>
    </row>
  </sheetData>
  <sheetProtection objects="1" password="F695" scenarios="1" sheet="1"/>
  <mergeCells count="8">
    <mergeCell ref="H15:J15"/>
    <mergeCell ref="K15:L15"/>
    <mergeCell ref="H11:L11"/>
    <mergeCell ref="A4:A5"/>
    <mergeCell ref="A6:A7"/>
    <mergeCell ref="A8:A10"/>
    <mergeCell ref="A12:F12"/>
    <mergeCell ref="A11:F11"/>
  </mergeCells>
  <pageMargins bottom="0.78740157499999996" footer="0.3" header="0.3" left="0.7" right="0.7" top="0.78740157499999996"/>
  <pageSetup horizontalDpi="4294967294" orientation="portrait" paperSize="9" r:id="rId1" verticalDpi="0"/>
  <drawing r:id="rId2"/>
  <extLst>
    <ext xmlns:x14="http://schemas.microsoft.com/office/spreadsheetml/2009/9/main" uri="{CCE6A557-97BC-4b89-ADB6-D9C93CAAB3DF}">
      <x14:dataValidations xmlns:xm="http://schemas.microsoft.com/office/excel/2006/main" count="2">
        <x14:dataValidation allowBlank="1" prompt="Kombin. kritérium" showErrorMessage="1" showInputMessage="1" type="list">
          <x14:formula1>
            <xm:f>List3!$A$1:$A$4</xm:f>
          </x14:formula1>
          <xm:sqref>D3:D9</xm:sqref>
        </x14:dataValidation>
        <x14:dataValidation allowBlank="1" prompt="Vylučovací kritérium" showErrorMessage="1" showInputMessage="1" type="list">
          <x14:formula1>
            <xm:f>List3!$B$1:$B$2</xm:f>
          </x14:formula1>
          <xm:sqref>D10</xm:sqref>
        </x14:dataValidation>
      </x14:dataValidations>
    </ext>
  </extLst>
</worksheet>
</file>

<file path=xl/worksheets/sheet3.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K27"/>
  <sheetViews>
    <sheetView tabSelected="1" topLeftCell="A13" workbookViewId="0" zoomScale="90" zoomScaleNormal="90">
      <selection activeCell="A26" sqref="A26:A27"/>
    </sheetView>
  </sheetViews>
  <sheetFormatPr defaultRowHeight="14.4" x14ac:dyDescent="0.3"/>
  <cols>
    <col min="1" max="1" customWidth="true" width="22.0" collapsed="false"/>
    <col min="2" max="2" customWidth="true" width="42.6640625" collapsed="false"/>
    <col min="3" max="3" customWidth="true" width="48.109375" collapsed="false"/>
    <col min="4" max="4" customWidth="true" width="17.33203125" collapsed="false"/>
    <col min="5" max="5" customWidth="true" width="168.88671875" collapsed="false"/>
    <col min="7" max="11" customWidth="true" hidden="true" width="0.0" collapsed="false"/>
  </cols>
  <sheetData>
    <row customHeight="1" ht="72" r="1" spans="1:11" x14ac:dyDescent="0.3">
      <c r="C1" s="25" t="s">
        <v>65</v>
      </c>
      <c r="D1" s="29" t="s">
        <v>66</v>
      </c>
    </row>
    <row ht="43.2" r="2" spans="1:11" x14ac:dyDescent="0.3">
      <c r="A2" s="7" t="s">
        <v>34</v>
      </c>
      <c r="B2" s="7" t="s">
        <v>35</v>
      </c>
      <c r="C2" s="8" t="s">
        <v>14</v>
      </c>
      <c r="D2" s="8" t="s">
        <v>18</v>
      </c>
      <c r="E2" s="8" t="s">
        <v>30</v>
      </c>
      <c r="G2" s="17" t="s">
        <v>60</v>
      </c>
      <c r="H2" s="20" t="s">
        <v>55</v>
      </c>
      <c r="I2" s="20" t="s">
        <v>56</v>
      </c>
      <c r="J2" s="20" t="s">
        <v>57</v>
      </c>
      <c r="K2" s="20" t="s">
        <v>58</v>
      </c>
    </row>
    <row customHeight="1" ht="112.5" r="3" spans="1:11" x14ac:dyDescent="0.3">
      <c r="A3" s="2" t="s">
        <v>36</v>
      </c>
      <c r="B3" s="2" t="s">
        <v>37</v>
      </c>
      <c r="C3" s="3" t="s">
        <v>15</v>
      </c>
      <c r="D3" s="24" t="s">
        <v>49</v>
      </c>
      <c r="E3" s="26" t="s">
        <v>69</v>
      </c>
      <c r="G3" s="21"/>
      <c r="H3" s="21"/>
      <c r="I3" s="21"/>
      <c r="J3" s="21"/>
      <c r="K3" s="21"/>
    </row>
    <row ht="57.6" r="4" spans="1:11" x14ac:dyDescent="0.3">
      <c r="A4" s="41" t="s">
        <v>38</v>
      </c>
      <c r="B4" s="4" t="s">
        <v>39</v>
      </c>
      <c r="C4" s="5" t="s">
        <v>16</v>
      </c>
      <c r="D4" s="24" t="s">
        <v>49</v>
      </c>
      <c r="E4" s="26" t="s">
        <v>70</v>
      </c>
      <c r="G4" s="21"/>
      <c r="H4" s="21"/>
      <c r="I4" s="21"/>
      <c r="J4" s="21"/>
      <c r="K4" s="21"/>
    </row>
    <row ht="43.2" r="5" spans="1:11" x14ac:dyDescent="0.3">
      <c r="A5" s="41"/>
      <c r="B5" s="2" t="s">
        <v>40</v>
      </c>
      <c r="C5" s="5" t="s">
        <v>17</v>
      </c>
      <c r="D5" s="24" t="s">
        <v>50</v>
      </c>
      <c r="E5" s="31" t="s">
        <v>71</v>
      </c>
      <c r="G5" s="21"/>
      <c r="H5" s="21"/>
      <c r="I5" s="21"/>
      <c r="J5" s="21"/>
      <c r="K5" s="21"/>
    </row>
    <row customHeight="1" ht="192" r="6" spans="1:11" x14ac:dyDescent="0.3">
      <c r="A6" s="42" t="s">
        <v>41</v>
      </c>
      <c r="B6" s="2" t="s">
        <v>42</v>
      </c>
      <c r="C6" s="5" t="s">
        <v>21</v>
      </c>
      <c r="D6" s="32" t="s">
        <v>50</v>
      </c>
      <c r="E6" s="34" t="s">
        <v>72</v>
      </c>
      <c r="G6" s="21"/>
      <c r="H6" s="21"/>
      <c r="I6" s="21"/>
      <c r="J6" s="21"/>
      <c r="K6" s="21"/>
    </row>
    <row customHeight="1" ht="51" r="7" spans="1:11" x14ac:dyDescent="0.3">
      <c r="A7" s="42"/>
      <c r="B7" s="2" t="s">
        <v>43</v>
      </c>
      <c r="C7" s="5" t="s">
        <v>22</v>
      </c>
      <c r="D7" s="24" t="s">
        <v>50</v>
      </c>
      <c r="E7" s="30" t="s">
        <v>73</v>
      </c>
      <c r="G7" s="21"/>
      <c r="H7" s="21"/>
      <c r="I7" s="21"/>
      <c r="J7" s="21"/>
      <c r="K7" s="21"/>
    </row>
    <row ht="57.6" r="8" spans="1:11" x14ac:dyDescent="0.3">
      <c r="A8" s="41" t="s">
        <v>44</v>
      </c>
      <c r="B8" s="2" t="s">
        <v>52</v>
      </c>
      <c r="C8" s="5" t="s">
        <v>23</v>
      </c>
      <c r="D8" s="24" t="s">
        <v>50</v>
      </c>
      <c r="E8" s="26" t="s">
        <v>77</v>
      </c>
      <c r="G8" s="21"/>
      <c r="H8" s="21"/>
      <c r="I8" s="21"/>
      <c r="J8" s="21"/>
      <c r="K8" s="21"/>
    </row>
    <row ht="86.4" r="9" spans="1:11" x14ac:dyDescent="0.3">
      <c r="A9" s="41"/>
      <c r="B9" s="4" t="s">
        <v>53</v>
      </c>
      <c r="C9" s="5" t="s">
        <v>24</v>
      </c>
      <c r="D9" s="24" t="s">
        <v>50</v>
      </c>
      <c r="E9" s="26" t="s">
        <v>78</v>
      </c>
      <c r="G9" s="21"/>
      <c r="H9" s="21"/>
      <c r="I9" s="21"/>
      <c r="J9" s="21"/>
      <c r="K9" s="21"/>
    </row>
    <row ht="43.2" r="10" spans="1:11" x14ac:dyDescent="0.3">
      <c r="A10" s="41"/>
      <c r="B10" s="4" t="s">
        <v>45</v>
      </c>
      <c r="C10" s="5" t="s">
        <v>47</v>
      </c>
      <c r="D10" s="24" t="s">
        <v>49</v>
      </c>
      <c r="E10" s="26" t="s">
        <v>74</v>
      </c>
      <c r="G10" s="21"/>
      <c r="H10" s="21"/>
      <c r="I10" s="21"/>
      <c r="J10" s="21"/>
      <c r="K10" s="21"/>
    </row>
    <row ht="43.2" r="11" spans="1:11" x14ac:dyDescent="0.3">
      <c r="A11" s="41"/>
      <c r="B11" s="4" t="s">
        <v>46</v>
      </c>
      <c r="C11" s="5" t="s">
        <v>25</v>
      </c>
      <c r="D11" s="23" t="s">
        <v>19</v>
      </c>
      <c r="E11" s="26" t="s">
        <v>75</v>
      </c>
      <c r="G11" s="21"/>
      <c r="H11" s="21"/>
      <c r="I11" s="21"/>
      <c r="J11" s="21"/>
      <c r="K11" s="21"/>
    </row>
    <row r="12" spans="1:11" x14ac:dyDescent="0.3">
      <c r="A12" s="46" t="s">
        <v>48</v>
      </c>
      <c r="B12" s="46"/>
      <c r="C12" s="46"/>
      <c r="D12" s="46"/>
      <c r="E12" s="46"/>
      <c r="G12" s="38"/>
      <c r="H12" s="40"/>
      <c r="I12" s="40"/>
      <c r="J12" s="40"/>
      <c r="K12" s="39"/>
    </row>
    <row customHeight="1" ht="217.5" r="13" spans="1:11" x14ac:dyDescent="0.3">
      <c r="A13" s="49" t="s">
        <v>76</v>
      </c>
      <c r="B13" s="49"/>
      <c r="C13" s="49"/>
      <c r="D13" s="49"/>
      <c r="E13" s="49"/>
      <c r="G13" s="21"/>
      <c r="H13" s="21"/>
      <c r="I13" s="21"/>
      <c r="J13" s="21"/>
      <c r="K13" s="21"/>
    </row>
    <row hidden="1" ht="30" r="14" spans="1:11" x14ac:dyDescent="0.25">
      <c r="A14" s="1" t="s">
        <v>31</v>
      </c>
      <c r="B14" s="6">
        <f>COUNTIF(D3:D9,"Neschváleno")+COUNTIF(D11,"Nevyhovuje")</f>
        <v>0</v>
      </c>
      <c r="G14" s="22"/>
      <c r="H14" s="22"/>
      <c r="I14" s="22"/>
      <c r="J14" s="22"/>
      <c r="K14" s="22"/>
    </row>
    <row r="15" spans="1:11" x14ac:dyDescent="0.3">
      <c r="A15" s="7"/>
      <c r="B15" s="6" t="str">
        <f>IF(OR(ISBLANK(D3),ISBLANK(D4),ISBLANK(D5),ISBLANK(D6),ISBLANK(D7),ISBLANK(D8),ISBLANK(D9),ISBLANK(D10),ISBLANK(D11)),"",IF(B14=0,"Žádost splnila podmínky věcného hodnocení","Žádost nesplnila podmínky věcného hodnocení"))</f>
        <v>Žádost splnila podmínky věcného hodnocení</v>
      </c>
      <c r="G15" s="18" t="str">
        <f>IF(OR(ISBLANK(G3),ISBLANK(G4),ISBLANK(G5),ISBLANK(G6),ISBLANK(G7),ISBLANK(G8),ISBLANK(G9),ISBLANK(G10),ISBLANK(G11),ISBLANK(G13)),"",(SUM(G3:G11)+G13*2)/11)</f>
        <v/>
      </c>
      <c r="H15" s="19" t="str">
        <f>IF(OR(ISBLANK(H3),ISBLANK(H4),ISBLANK(H5),ISBLANK(H6),ISBLANK(H7),ISBLANK(H8),ISBLANK(H9),ISBLANK(H10),ISBLANK(H11),ISBLANK(H13)),"",ROUND((SUM(H3:H11)+H13*2)/11,0))</f>
        <v/>
      </c>
      <c r="I15" s="19" t="str">
        <f ref="I15:K15" si="0" t="shared">IF(OR(ISBLANK(I3),ISBLANK(I4),ISBLANK(I5),ISBLANK(I6),ISBLANK(I7),ISBLANK(I8),ISBLANK(I9),ISBLANK(I10),ISBLANK(I11),ISBLANK(I13)),"",ROUND((SUM(I3:I11)+I13*2)/11,0))</f>
        <v/>
      </c>
      <c r="J15" s="19" t="str">
        <f si="0" t="shared"/>
        <v/>
      </c>
      <c r="K15" s="19" t="str">
        <f si="0" t="shared"/>
        <v/>
      </c>
    </row>
    <row customHeight="1" ht="36" r="16" spans="1:11" thickBot="1" x14ac:dyDescent="0.35">
      <c r="G16" s="35" t="s">
        <v>59</v>
      </c>
      <c r="H16" s="36"/>
      <c r="I16" s="37"/>
      <c r="J16" s="38" t="str">
        <f>IF(NOT(AND(ISNUMBER(H15),ISNUMBER(I15),ISNUMBER(J15),ISNUMBER(K15))),"",IF(SUM(H15:K15)=16,"arbitr",IF(AND(SUM(H15:K15)&gt;11,MIN(H15:K15)&gt;2),"hodnotitel",IF(AND(SUM(H15:K15)&gt;7,MIN(H15:K15)&gt;1),"náhradník","nepřijat"))))</f>
        <v/>
      </c>
      <c r="K16" s="39"/>
    </row>
    <row ht="15" r="17" spans="1:2" thickBot="1" x14ac:dyDescent="0.35">
      <c r="A17" s="33" t="s">
        <v>67</v>
      </c>
      <c r="B17" s="33" t="s">
        <v>68</v>
      </c>
    </row>
    <row r="18" spans="1:2" x14ac:dyDescent="0.3">
      <c r="A18" s="47"/>
      <c r="B18" s="47"/>
    </row>
    <row ht="15" r="19" spans="1:2" thickBot="1" x14ac:dyDescent="0.35">
      <c r="A19" s="48"/>
      <c r="B19" s="48"/>
    </row>
    <row r="20" spans="1:2" x14ac:dyDescent="0.3">
      <c r="A20" s="47"/>
      <c r="B20" s="47"/>
    </row>
    <row ht="15" r="21" spans="1:2" thickBot="1" x14ac:dyDescent="0.35">
      <c r="A21" s="48"/>
      <c r="B21" s="48"/>
    </row>
    <row r="22" spans="1:2" x14ac:dyDescent="0.3">
      <c r="A22" s="47"/>
      <c r="B22" s="47"/>
    </row>
    <row ht="15" r="23" spans="1:2" thickBot="1" x14ac:dyDescent="0.35">
      <c r="A23" s="48"/>
      <c r="B23" s="48"/>
    </row>
    <row r="24" spans="1:2" x14ac:dyDescent="0.3">
      <c r="A24" s="47"/>
      <c r="B24" s="47"/>
    </row>
    <row ht="15" r="25" spans="1:2" thickBot="1" x14ac:dyDescent="0.35">
      <c r="A25" s="48"/>
      <c r="B25" s="48"/>
    </row>
    <row r="26" spans="1:2" x14ac:dyDescent="0.3">
      <c r="A26" s="47"/>
      <c r="B26" s="47"/>
    </row>
    <row ht="15" r="27" spans="1:2" thickBot="1" x14ac:dyDescent="0.35">
      <c r="A27" s="48"/>
      <c r="B27" s="48"/>
    </row>
  </sheetData>
  <mergeCells count="18">
    <mergeCell ref="A4:A5"/>
    <mergeCell ref="A6:A7"/>
    <mergeCell ref="A8:A11"/>
    <mergeCell ref="A12:E12"/>
    <mergeCell ref="A13:E13"/>
    <mergeCell ref="A18:A19"/>
    <mergeCell ref="B18:B19"/>
    <mergeCell ref="A20:A21"/>
    <mergeCell ref="B20:B21"/>
    <mergeCell ref="G12:K12"/>
    <mergeCell ref="G16:I16"/>
    <mergeCell ref="J16:K16"/>
    <mergeCell ref="A26:A27"/>
    <mergeCell ref="B26:B27"/>
    <mergeCell ref="A22:A23"/>
    <mergeCell ref="B22:B23"/>
    <mergeCell ref="A24:A25"/>
    <mergeCell ref="B24:B25"/>
  </mergeCells>
  <pageMargins bottom="0.78740157499999996" footer="0.3" header="0.3" left="0.7" right="0.7" top="0.78740157499999996"/>
  <pageSetup fitToHeight="0" horizontalDpi="4294967294" orientation="landscape" paperSize="9" r:id="rId1" scale="50" verticalDpi="0"/>
  <drawing r:id="rId2"/>
  <extLst>
    <ext xmlns:x14="http://schemas.microsoft.com/office/spreadsheetml/2009/9/main" uri="{CCE6A557-97BC-4b89-ADB6-D9C93CAAB3DF}">
      <x14:dataValidations xmlns:xm="http://schemas.microsoft.com/office/excel/2006/main" count="2">
        <x14:dataValidation allowBlank="1" prompt="Vylučovací kritérium" showErrorMessage="1" showInputMessage="1" type="list">
          <x14:formula1>
            <xm:f>List3!$B$1:$B$2</xm:f>
          </x14:formula1>
          <xm:sqref>D11</xm:sqref>
        </x14:dataValidation>
        <x14:dataValidation allowBlank="1" prompt="Kombin. kritérium" showErrorMessage="1" showInputMessage="1" type="list">
          <x14:formula1>
            <xm:f>List3!$C$1:$C$3</xm:f>
          </x14:formula1>
          <xm:sqref>D3:D10</xm:sqref>
        </x14:dataValidation>
      </x14:dataValidations>
    </ext>
  </extLst>
</worksheet>
</file>

<file path=xl/worksheets/sheet4.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C4"/>
  <sheetViews>
    <sheetView workbookViewId="0">
      <selection activeCell="C4" sqref="C4"/>
    </sheetView>
  </sheetViews>
  <sheetFormatPr defaultRowHeight="14.4" x14ac:dyDescent="0.3"/>
  <cols>
    <col min="1" max="1" customWidth="true" width="18.33203125" collapsed="false"/>
    <col min="2" max="2" customWidth="true" width="16.0" collapsed="false"/>
    <col min="3" max="3" customWidth="true" width="31.6640625" collapsed="false"/>
  </cols>
  <sheetData>
    <row r="1" spans="1:3" x14ac:dyDescent="0.3">
      <c r="A1" t="s">
        <v>26</v>
      </c>
      <c r="B1" t="s">
        <v>19</v>
      </c>
      <c r="C1" t="s">
        <v>49</v>
      </c>
    </row>
    <row r="2" spans="1:3" x14ac:dyDescent="0.3">
      <c r="A2" t="s">
        <v>27</v>
      </c>
      <c r="B2" t="s">
        <v>20</v>
      </c>
      <c r="C2" t="s">
        <v>50</v>
      </c>
    </row>
    <row r="3" spans="1:3" x14ac:dyDescent="0.3">
      <c r="A3" t="s">
        <v>28</v>
      </c>
      <c r="C3" t="s">
        <v>51</v>
      </c>
    </row>
    <row r="4" spans="1:3" x14ac:dyDescent="0.3">
      <c r="A4" t="s">
        <v>29</v>
      </c>
    </row>
  </sheetData>
  <pageMargins bottom="0.78740157499999996" footer="0.3" header="0.3" left="0.7" right="0.7" top="0.7874015749999999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2">
      <vt:variant>
        <vt:lpstr>listy</vt:lpstr>
      </vt:variant>
      <vt:variant>
        <vt:i4>4</vt:i4>
      </vt:variant>
    </vt:vector>
  </HeadingPairs>
  <TitlesOfParts>
    <vt:vector baseType="lpstr" size="4">
      <vt:lpstr>INFO</vt:lpstr>
      <vt:lpstr>Otevřené výzvy</vt:lpstr>
      <vt:lpstr>Uzavřené výzvy</vt:lpstr>
      <vt:lpstr>List3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2015-04-29T11:32:07Z</dcterms:created>
  <cp:lastPrinted>2015-11-13T12:03:25Z</cp:lastPrinted>
  <dcterms:modified xsi:type="dcterms:W3CDTF">2017-03-14T12:31:32Z</dcterms:modified>
</cp:coreProperties>
</file>