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https://ws.mpsv.cz/d/DS15/f/1_1_2_APZ_NESOUTĚŽNÍ_NÁRODNÍ/výzva_03_15_123/08_PROKOP - středozápad/Věcné hodnocení/Vyvěšení ESF CR/"/>
    </mc:Choice>
  </mc:AlternateContent>
  <bookViews>
    <workbookView windowHeight="12300" windowWidth="28800" xWindow="0" yWindow="0"/>
  </bookViews>
  <sheets>
    <sheet name="Uzavřené výzvy" r:id="rId1" sheetId="4"/>
    <sheet name="List3" r:id="rId2" sheetId="3" state="hidden"/>
    <sheet name="Př. č. 1 Krácení rozpočtu" r:id="rId3" sheetId="6"/>
  </sheets>
  <definedNames>
    <definedName localSheetId="0" name="OLE_LINK2">'Uzavřené výzvy'!$E$20</definedName>
  </definedNames>
  <calcPr calcId="162913"/>
</workbook>
</file>

<file path=xl/calcChain.xml><?xml version="1.0" encoding="utf-8"?>
<calcChain xmlns="http://schemas.openxmlformats.org/spreadsheetml/2006/main">
  <c i="6" l="1" r="D12"/>
  <c i="6" r="D14" s="1"/>
  <c i="6" r="D15" s="1"/>
  <c i="6" l="1" r="D16"/>
  <c i="4" r="B14"/>
  <c i="4" r="B15" s="1"/>
</calcChain>
</file>

<file path=xl/sharedStrings.xml><?xml version="1.0" encoding="utf-8"?>
<sst xmlns="http://schemas.openxmlformats.org/spreadsheetml/2006/main" count="106" uniqueCount="96">
  <si>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</si>
  <si>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</si>
  <si>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</si>
  <si>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</si>
  <si>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</si>
  <si>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</si>
  <si>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</si>
  <si>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</si>
  <si>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</si>
  <si>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</si>
  <si>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</si>
  <si>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</si>
  <si>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</si>
  <si>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</si>
  <si>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</si>
  <si>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</si>
  <si>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</si>
  <si>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</si>
  <si>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</si>
  <si>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</si>
  <si>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</si>
  <si>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</si>
  <si>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</si>
  <si>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</si>
  <si>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</si>
  <si>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</si>
  <si>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</si>
  <si>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</si>
  <si>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</si>
  <si>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</si>
  <si>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</si>
  <si>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</si>
  <si>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</si>
  <si>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</si>
  <si>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</si>
  <si>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</si>
  <si>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</si>
  <si>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</si>
  <si>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</si>
  <si>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</si>
  <si>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</si>
  <si>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</si>
  <si>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člen</t>
  </si>
  <si>
    <t>Věcné hodnocení k projektu Prohlubování kompetencí pro zvýšení zaměstnatelnosti III (zkr. PROKOP – středozápad) CZ.03.1.48/0.0/0.0/15_123/0009332</t>
  </si>
  <si>
    <t>Hodnotící komise k projektu Prohlubování kompetencí pro zvýšení zaměstnatelnosti III (zkr. PROKOP – středozápad) CZ.03.1.48/0.0/0.0/15_123/0009332</t>
  </si>
  <si>
    <t>Předseda HK</t>
  </si>
  <si>
    <t>Místopředseda HK</t>
  </si>
  <si>
    <t xml:space="preserve"> člen</t>
  </si>
  <si>
    <t>Náhradník tajemníka</t>
  </si>
  <si>
    <t>Tajemník HK</t>
  </si>
  <si>
    <t>Dle uvedených a dostupných údajů disponuje žadatel dostatečnou administrativní, finanční a provozní kapacitou pro realizaci projektu. Počet zaměstnanců a roční obrat žadatele je dostatečný pro realizaci projektu a splňuje podmínky OPZ. Žadatel má dostatečné zkušenosti s realizací projektů a má zkušenosti s prací s CS.</t>
  </si>
  <si>
    <t>Název projektu:</t>
  </si>
  <si>
    <t>Příloha č. 1 - Krácení rozpočtu</t>
  </si>
  <si>
    <t>Název žadatele:</t>
  </si>
  <si>
    <t>Fond dalšího vzdělávání</t>
  </si>
  <si>
    <t xml:space="preserve">Registrační číslo projektu: </t>
  </si>
  <si>
    <t xml:space="preserve">Položka </t>
  </si>
  <si>
    <t>Popis</t>
  </si>
  <si>
    <t>Krácení</t>
  </si>
  <si>
    <t xml:space="preserve">Zůstatek na položce </t>
  </si>
  <si>
    <t>Odůvodnění</t>
  </si>
  <si>
    <t>1.1.1.2.4</t>
  </si>
  <si>
    <t>krácení přímých nákladů</t>
  </si>
  <si>
    <t>požadované přímé náklady</t>
  </si>
  <si>
    <t>přímé náklady po krácení</t>
  </si>
  <si>
    <t>NN (15% z PN)</t>
  </si>
  <si>
    <t>celkové způsobilé náklady po krácení</t>
  </si>
  <si>
    <t>Prohlubování kompetencí pro zvýšení zaměstnatelnosti III (zkr. PROKOP – středozápad)</t>
  </si>
  <si>
    <t>CZ.03.1.48/0.0/0.0/15_123/0009332</t>
  </si>
  <si>
    <t>1.1.1.1.17</t>
  </si>
  <si>
    <t>Metodik</t>
  </si>
  <si>
    <t>1.1.1.1.28</t>
  </si>
  <si>
    <t>Koordinátor KA - vzdělávání</t>
  </si>
  <si>
    <t>1.1.1.1.40</t>
  </si>
  <si>
    <t>Specialista šíření odb.výstupů</t>
  </si>
  <si>
    <t>1.1.1.1.54</t>
  </si>
  <si>
    <t>Odborný garant služeb zaměstnanosti</t>
  </si>
  <si>
    <t>1.1.1.1.56</t>
  </si>
  <si>
    <t>Intervizor lektorů a realizátorů regionálních aktivit</t>
  </si>
  <si>
    <t>Konzultant pro oblast zprostředkování</t>
  </si>
  <si>
    <r>
      <t>Cílová skupina je v projektu jednoznačně definována, žadatel počítá s jejím zapojením ve všech relevantních fázích projektu v souladu se zvoleným projektovým záměrem. V projektu bude figurovat také</t>
    </r>
    <r>
      <rPr>
        <b/>
        <sz val="12"/>
        <rFont val="Calibri"/>
        <family val="2"/>
        <charset val="238"/>
        <scheme val="minor"/>
      </rPr>
      <t xml:space="preserve"> </t>
    </r>
    <r>
      <rPr>
        <sz val="12"/>
        <rFont val="Calibri"/>
        <family val="2"/>
        <charset val="238"/>
        <scheme val="minor"/>
      </rPr>
      <t xml:space="preserve">partner v podobě ÚP ČR, který bude mít v gesci výběr CS. Sekundární cílové skupiny budou osloveny prostřednictvím různých osvětových nástrojů (přednášky, semináře, články, rozhovory), což lze vzhledem k předpokladu, že zástupci těchto skupin budou tvořit pouze zlomek účastníků projektu, považovat za adekvátní způsob oslovení. </t>
    </r>
  </si>
  <si>
    <t>Žadatel se zavázal v souladu s výzvou a s ohledem na charakter projektu ke splnění pouze jednoho monitorovacího indikátoru 60000 Celkový počet účastníků, tj. 4 700 osob. V popisu daného indikátoru uvádí pouze to, že do projektu vstoupí 4700 osob a že se bude primárně jednat o uchazeče o zaměstnání. Žadatel si uvědomuje nutnost splnit hranici bagatelní podpory a uvádí, že počet "podpořených osob" (tj. dle jeho popisu osob, které absolvují více než 40 hodin) bude podpořen zapojením sekundární cílové skupiny, např. ekonomicky neaktivních osob.</t>
  </si>
  <si>
    <t>Projekt "Prohlubování kompetencí pro zvýšení zaměstnatelnosti III" (PROKOP - středozápad) je předložen v rámci ucelené soustavy třech projektů PROKOP. Žadatel prostřednictvím navrženého projektu plánuje řešit problém vysoké míry předlužení a nedostatečné socializace u cílových skupin nezaměstnaných či ekonomicky neaktivních osob se zaměřením na rizikové skupiny dlouhodobě a opakovaně evidovaných uchazečů o zaměstnání. Vzhledem k tomu, že se u těchto osob jedná o zásadní bariéry, které ztěžují jejich přístup na trh práce, resp. motivaci a efektivní využívání nástrojů APZ, jež nabízejí služby zaměstnanosti v gesci MPSV resp. ÚP, lze problém hodnotit jako významný a jeho řešení jako potřebné. V projektu jsou konkrétně popsány příčiny stanoveného problému (kumulace překážek spočívajících v nízké kvalifikaci, nedostatečné úrovni finanční a občanské gramotnosti či málo rozvinutých měkkých dovednostech požadovaných zaměstnavateli), a to jak v samotné žádosti, tak v rozsáhlých analytických přílohách. Zdůvodnění potřebnosti projektu se opírá o zkušenosti z dříve či současně realizovaných projektů a přikládá výsledky vlastních šetření vč. výsledků průběžné evaluace již probíhajících projektů v soustavě PROKOP. 
U cílových skupin ohrožených hromadným propouštěním nebyla v projektové žádosti dostačujícím způsobem doložena každá zapojená oblast: krajská analýza a návazně podrobnější regionální analýza firem, kde toto propouštění hromadně hrozí a konkretizace problému v období po překonání finanční krize a vysoké nezaměstnanosti. U nezaměstnaných osob bez evidence nebyl dostačujícím způsobem nastaven systém spolupráce jak tyto osoby najít, kde je najít a jak je získat do realizace projektu. Bylo doplněno na požadavek HK v základním rozsahu.</t>
  </si>
  <si>
    <t>Hlavní cíl projektu žadatel definuje jako prevenci vzniku překážek vstupu na trh práce a jejich odstraňování u osob cílové skupiny pro zvýšení zaměstnatelnosti těchto osob. Tento cíl je v souladu s celkovou strategií zaměstnanosti, plně odpovídá vymezenému problému a reaguje na definované potřeby cílové skupiny. Hlavní cíl je rozpracován do dílčích specifických cílů, které žadatel sice formálně rozpracoval dle metodiky SMART  (především měřitelnost a termínovanost), nicméně ve skutečnosti cíle zcela SMART nejsou, schází především kvantifikace dosažené změny, tj. cílového stavu definovaného prostřednictvím konkrétních hodnot. Soubor klíčových aktivit (kombinace skupinových vzdělávacích aktivit zaměřených na měkké dovednosti, finanční a občanskou gramotnost a individuálního poradenství) koresponduje s nastavenými cíli projektu, jejich obsah je vhodně zvolen a KA mají potenciál prostřednictvím svých výstupů odstranit či zmírnit definované problémy cílových skupin.
Na základě požadavků HK žadatel doplnil informace k plnění cílů projektu (výukové materiály, balíček didaktických pomůcek, popis náboru lektorů, popis kalibračního vzdělávání a způsoby výuky).</t>
  </si>
  <si>
    <r>
      <t xml:space="preserve">Dosažení projektových cílů zamýšlí žadatel ověřovat prostřednictvím průběžné a závěrečné evaluace, jejichž účelem má být mj. hodnocení okamžitých věcných výsledků projektu. Jedná se o relevantní a ověřenou metodu, která doloží rozdíl mezi dosaženým stavem oproti stavu před zahájením realizace projektu. Chybí konkrétní informace, jak bude žadatel v čase sledovat průběžné naplňování cílů projektu (a indikátorů) v projektu PROKOP III.
</t>
    </r>
    <r>
      <rPr>
        <u/>
        <sz val="12"/>
        <rFont val="Calibri"/>
        <family val="2"/>
        <charset val="238"/>
        <scheme val="minor"/>
      </rPr>
      <t>HK požaduje:</t>
    </r>
    <r>
      <rPr>
        <sz val="12"/>
        <rFont val="Calibri"/>
        <family val="2"/>
        <charset val="238"/>
        <scheme val="minor"/>
      </rPr>
      <t xml:space="preserve"> Doplnit konkrétní informace, jak bude žadatel v čase sledovat průběžné naplňování cílů projektu (a indikátorů) v projektu PROKOP III.</t>
    </r>
  </si>
  <si>
    <t>Výběr projektových aktivit i způsob jejich realizace odpovídá výzvě, cílům projektu a řeší problémy CS. Harmonogram klíčových aktivit je logicky nastavený, a je zřejmé, jakým způsobem budou účastníci jednotlivými aktivitami procházet. Nedostatek je  spatřován v nízkém počtu účastníků (pouze 20 %), kteří by měli projít individuálním poradenstvím. 
Z uvedeného důvodu HK doporučuje umožnit individuální poradenství vyššímu počtu účastníků projektu v případě zájmu ze strany CS (při zachování celkového plánovaného počtu hodin).</t>
  </si>
  <si>
    <t xml:space="preserve">Žadatel v projektu správně identifikoval většinu významných rizik, která by mohla ohrozit jeho úspěšnou realizaci a stanovil opatření k jejich zmírnění resp. eliminaci. U každého rizika jsou vyhodnoceny pravděpodobnost výskytu a míra dopadu. Řízení projektu vychází ze zkušeností z předešlých projektů žadatele. Žadatel si uvědomuje jak rizika na straně cílové skupiny (nezájem o účast a nízká motivace), tak rizika související s řízením a administrací takto rozsáhlého projektu.  </t>
  </si>
  <si>
    <t>Tato pozice není pro projekt v daném rozsahu nezbytná. Metodika byla vypracována v rámci předešlých projektů ( PROKOP I a PROKOP II), v rámci projektu PROKOP III má dojít návazně k aktualizaci metodiky. Z uvedených důvodů je navrženo zachovat úvazek 0,25 na této pracovní pozici v rámci projektu PROKOP III.</t>
  </si>
  <si>
    <t>KA 05 Šíření odborných výstupů projektu probíhá ažod 4.měsíce realizace, z tohoto důvodu HK požaduje krácení nákladů o 3 měsíce x 24 215 Kč.</t>
  </si>
  <si>
    <t>Vzhledem k náplni činnosti a existenci dostatečného počtu dalších řídících a koordinačních pozic a zapojení partnera, HK požaduje zrušení pozice v plné výši.</t>
  </si>
  <si>
    <t>Vzhledem k náplni činnosti a existenci dostatečného počtu dalších řídících a koordinačních pozic, HK požaduje krácení úvazku na 0,5.</t>
  </si>
  <si>
    <t>Není odůvodněné navýšení zapojení této pozice na daných 13 měsíců realizace na celý úvazek. HK požaduje krácení úvazku na 0,5.</t>
  </si>
  <si>
    <t>Neopodstatněná pozice vzhledem k nastavené struktuře  RT a partnerovi projektu. HK požaduje zrušení pozice v plné výši.</t>
  </si>
  <si>
    <t>Pozn. Není započítané krácení z kapitoly 3.zařízení a vybavení.</t>
  </si>
  <si>
    <r>
      <t>Věcně správný a relativně přehledný rozpočet</t>
    </r>
    <r>
      <rPr>
        <b/>
        <sz val="12"/>
        <rFont val="Calibri"/>
        <family val="2"/>
        <charset val="238"/>
        <scheme val="minor"/>
      </rPr>
      <t xml:space="preserve"> </t>
    </r>
    <r>
      <rPr>
        <sz val="12"/>
        <rFont val="Calibri"/>
        <family val="2"/>
        <charset val="238"/>
        <scheme val="minor"/>
      </rPr>
      <t xml:space="preserve">je vzhledem k velikosti CS (4 700 osob) a předpokládanému rozsahu zapojení do jednotlivých klíčových aktivit </t>
    </r>
    <r>
      <rPr>
        <b/>
        <sz val="12"/>
        <rFont val="Calibri"/>
        <family val="2"/>
        <charset val="238"/>
        <scheme val="minor"/>
      </rPr>
      <t>nadhodnocený</t>
    </r>
    <r>
      <rPr>
        <sz val="12"/>
        <rFont val="Calibri"/>
        <family val="2"/>
        <charset val="238"/>
        <scheme val="minor"/>
      </rPr>
      <t>. 
HK požaduje krátit rozpočet projektu dle Přílohy č. 1 - Krácení rozpočtu.
Dále HK požaduje krátit výdaje z kapitoly 3 zařízení a vybavení, které souvisí se snížením úvazků v RT.</t>
    </r>
  </si>
  <si>
    <r>
      <rPr>
        <b/>
        <sz val="12"/>
        <color theme="1"/>
        <rFont val="Calibri"/>
        <family val="2"/>
        <charset val="238"/>
        <scheme val="minor"/>
      </rPr>
      <t>Potřebnost projektu</t>
    </r>
    <r>
      <rPr>
        <sz val="12"/>
        <color theme="1"/>
        <rFont val="Calibri"/>
        <family val="2"/>
        <charset val="238"/>
        <scheme val="minor"/>
      </rPr>
      <t xml:space="preserve"> je zdůvodněna věrohodným způsobem. Cílem projektu je udržet klienty mimo sociální vyloučení, protože sociálně vyloučený klient je na trhu práce jen velmi obtížně uplatnitelný. Projekt přispěje k tomu, aby na využití služeb zaměstnanosti byli lidé co nejlépe připraveni, a naopak nepotřebovali jinou pomoc, např. služby sociální, či se propadli úplně mimo jakékoliv podpůrné systémy. Osoby cílové skupiny budou podpořeny v tom, aby byly schopny využívat služeb zaměstnanosti ve prospěch zajištění vlastního uplatnění na trhu práce, případně si uplatnění mohly lépe zajistit vlastními silami. Všechny stanovené cíle jsou relevantní a mají přímou vazbu na projekt a jeho aktivity.
</t>
    </r>
    <r>
      <rPr>
        <b/>
        <u/>
        <sz val="12"/>
        <color theme="1"/>
        <rFont val="Calibri"/>
        <family val="2"/>
        <charset val="238"/>
        <scheme val="minor"/>
      </rPr>
      <t xml:space="preserve">Silné stránky:
</t>
    </r>
    <r>
      <rPr>
        <sz val="12"/>
        <color theme="1"/>
        <rFont val="Calibri"/>
        <family val="2"/>
        <charset val="238"/>
        <scheme val="minor"/>
      </rPr>
      <t xml:space="preserve">- orientace na řešení významného problému vysoké zadluženosti a nízké úrovně zaměstnavateli požadovaných měkkých dovedností
- zaměření na značně rizikové cílové skupiny na trhu práce
- zapojení silného partnera v podobě Úřadu práce ČR
</t>
    </r>
    <r>
      <rPr>
        <b/>
        <u/>
        <sz val="12"/>
        <color theme="1"/>
        <rFont val="Calibri"/>
        <family val="2"/>
        <charset val="238"/>
        <scheme val="minor"/>
      </rPr>
      <t>Slabé stránky:</t>
    </r>
    <r>
      <rPr>
        <sz val="12"/>
        <color theme="1"/>
        <rFont val="Calibri"/>
        <family val="2"/>
        <charset val="238"/>
        <scheme val="minor"/>
      </rPr>
      <t xml:space="preserve">
- nízký přímý dopad na zaměstnanost CS
- absence kvantifikace projektových cílů
- nadhodnocený rozpočet projektu; nadbytečnost některých pozic v realizačním týmu
- nízký počet osob, kterým bude poskytnuto individuální poradenství
</t>
    </r>
    <r>
      <rPr>
        <b/>
        <sz val="12"/>
        <color theme="1"/>
        <rFont val="Calibri"/>
        <family val="2"/>
        <charset val="238"/>
        <scheme val="minor"/>
      </rPr>
      <t xml:space="preserve">HK projekt schvaluje za těchto podmínek dopracování: 
- </t>
    </r>
    <r>
      <rPr>
        <sz val="12"/>
        <color theme="1"/>
        <rFont val="Calibri"/>
        <family val="2"/>
        <charset val="238"/>
        <scheme val="minor"/>
      </rPr>
      <t>Doplnit konkrétní informace, jak bude žadatel v čase sledovat průběžné naplňování cílů projektu a indikátorů.
- Krátit rozpočet projektu dle Přílohy č. 1 - Krácení rozpočtu.
- Krátit výdaje z kapitoly 3 zařízení a vybavení, které souvisí se snížením úvazků v RT.
HK dále doporučuje umožnit individuální poradenství vyššímu počtu účastníků projektu v případě zájmu ze strany CS (při zachování celkového plánovaného počtu hodin).</t>
    </r>
    <r>
      <rPr>
        <b/>
        <sz val="12"/>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</si>
</sst>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quot;Kč&quot;"/>
  </numFmts>
  <fonts count="21" x14ac:knownFonts="1">
    <font>
      <sz val="11"/>
      <color theme="1"/>
      <name val="Calibri"/>
      <family val="2"/>
      <charset val="238"/>
      <scheme val="minor"/>
    </font>
    <font>
      <b/>
      <sz val="16"/>
      <color theme="1"/>
      <name val="Calibri"/>
      <family val="2"/>
      <charset val="238"/>
      <scheme val="minor"/>
    </font>
    <font>
      <b/>
      <sz val="16"/>
      <color rgb="FF000000"/>
      <name val="Calibri"/>
      <family val="2"/>
      <charset val="238"/>
      <scheme val="minor"/>
    </font>
    <font>
      <sz val="16"/>
      <color rgb="FF000000"/>
      <name val="Calibri"/>
      <family val="2"/>
      <charset val="238"/>
      <scheme val="minor"/>
    </font>
    <font>
      <sz val="14"/>
      <color theme="1"/>
      <name val="Calibri"/>
      <family val="2"/>
      <charset val="238"/>
      <scheme val="minor"/>
    </font>
    <font>
      <sz val="12"/>
      <color rgb="FF080808"/>
      <name val="Calibri"/>
      <family val="2"/>
      <charset val="238"/>
      <scheme val="minor"/>
    </font>
    <font>
      <sz val="12"/>
      <color theme="1"/>
      <name val="Calibri"/>
      <family val="2"/>
      <charset val="238"/>
      <scheme val="minor"/>
    </font>
    <font>
      <sz val="12"/>
      <color rgb="FF000000"/>
      <name val="Calibri"/>
      <family val="2"/>
      <charset val="238"/>
      <scheme val="minor"/>
    </font>
    <font>
      <sz val="12"/>
      <name val="Calibri"/>
      <family val="2"/>
      <charset val="238"/>
      <scheme val="minor"/>
    </font>
    <font>
      <b/>
      <u/>
      <sz val="12"/>
      <color theme="1"/>
      <name val="Calibri"/>
      <family val="2"/>
      <charset val="238"/>
      <scheme val="minor"/>
    </font>
    <font>
      <b/>
      <sz val="14"/>
      <color theme="1"/>
      <name val="Calibri"/>
      <family val="2"/>
      <charset val="238"/>
      <scheme val="minor"/>
    </font>
    <font>
      <b/>
      <sz val="12"/>
      <color theme="1"/>
      <name val="Calibri"/>
      <family val="2"/>
      <charset val="238"/>
      <scheme val="minor"/>
    </font>
    <font>
      <b/>
      <sz val="12"/>
      <name val="Calibri"/>
      <family val="2"/>
      <charset val="238"/>
      <scheme val="minor"/>
    </font>
    <font>
      <b/>
      <sz val="10"/>
      <name val="Arial"/>
      <family val="2"/>
      <charset val="238"/>
    </font>
    <font>
      <sz val="10"/>
      <name val="Arial"/>
      <family val="2"/>
      <charset val="238"/>
    </font>
    <font>
      <sz val="8"/>
      <name val="Arial"/>
      <family val="2"/>
      <charset val="238"/>
    </font>
    <font>
      <sz val="10"/>
      <color rgb="FFFF0000"/>
      <name val="Arial"/>
      <family val="2"/>
      <charset val="238"/>
    </font>
    <font>
      <b/>
      <sz val="8"/>
      <name val="Arial"/>
      <family val="2"/>
      <charset val="238"/>
    </font>
    <font>
      <sz val="11"/>
      <name val="Calibri"/>
      <family val="2"/>
      <charset val="238"/>
      <scheme val="minor"/>
    </font>
    <font>
      <b/>
      <sz val="11"/>
      <name val="Calibri"/>
      <family val="2"/>
      <charset val="238"/>
      <scheme val="minor"/>
    </font>
    <font>
      <u/>
      <sz val="12"/>
      <name val="Calibri"/>
      <family val="2"/>
      <charset val="238"/>
      <scheme val="minor"/>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s>
  <cellStyleXfs count="1">
    <xf borderId="0" fillId="0" fontId="0" numFmtId="0"/>
  </cellStyleXfs>
  <cellXfs count="85">
    <xf borderId="0" fillId="0" fontId="0" numFmtId="0" xfId="0"/>
    <xf applyAlignment="1" applyBorder="1" applyFill="1" borderId="1" fillId="2" fontId="0" numFmtId="0" xfId="0">
      <alignment wrapText="1"/>
    </xf>
    <xf applyAlignment="1" applyBorder="1" borderId="1" fillId="0" fontId="0" numFmtId="0"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Alignment="1" applyBorder="1" applyFont="1" borderId="0" fillId="0" fontId="3" numFmtId="0" xfId="0">
      <alignment vertical="center"/>
    </xf>
    <xf applyAlignment="1" applyBorder="1" applyFont="1" borderId="20" fillId="0" fontId="5" numFmtId="0" xfId="0">
      <alignment vertical="center"/>
    </xf>
    <xf applyFont="1" borderId="0" fillId="0" fontId="4" numFmtId="0" xfId="0"/>
    <xf applyAlignment="1" applyBorder="1" applyFill="1" applyFont="1" applyNumberFormat="1" borderId="0" fillId="0" fontId="4" numFmtId="49" xfId="0">
      <alignment wrapText="1"/>
    </xf>
    <xf applyAlignment="1" applyBorder="1" applyFill="1" applyFont="1" borderId="0" fillId="0" fontId="4" numFmtId="0" xfId="0">
      <alignment horizontal="center" vertical="center"/>
    </xf>
    <xf applyAlignment="1" applyBorder="1" applyFont="1" borderId="1" fillId="0" fontId="6" numFmtId="0" xfId="0">
      <alignment vertical="center" wrapText="1"/>
    </xf>
    <xf applyAlignment="1" applyBorder="1" applyFill="1" applyFont="1" borderId="1" fillId="3" fontId="6" numFmtId="0" xfId="0">
      <alignment vertical="center" wrapText="1"/>
    </xf>
    <xf applyAlignment="1" applyBorder="1" applyFill="1" applyFont="1" borderId="1" fillId="4" fontId="10" numFmtId="0" xfId="0">
      <alignment wrapText="1"/>
    </xf>
    <xf applyBorder="1" applyFont="1" borderId="8" fillId="0" fontId="11" numFmtId="0" xfId="0"/>
    <xf applyAlignment="1" applyBorder="1" applyFont="1" borderId="19" fillId="0" fontId="2" numFmtId="0" xfId="0">
      <alignment vertical="center"/>
    </xf>
    <xf applyAlignment="1" applyBorder="1" applyFont="1" borderId="21" fillId="0" fontId="2" numFmtId="0" xfId="0">
      <alignment vertical="center" wrapText="1"/>
    </xf>
    <xf applyAlignment="1" applyBorder="1" applyFont="1" borderId="1" fillId="0" fontId="6" numFmtId="0" xfId="0">
      <alignment vertical="center" wrapText="1"/>
    </xf>
    <xf applyAlignment="1" applyBorder="1" applyFill="1" applyFont="1" borderId="1" fillId="4" fontId="6" numFmtId="0" xfId="0">
      <alignment vertical="center" wrapText="1"/>
    </xf>
    <xf applyAlignment="1" applyBorder="1" applyFill="1" borderId="0" fillId="0" fontId="0" numFmtId="0" xfId="0">
      <alignment horizontal="center" vertical="center"/>
    </xf>
    <xf applyAlignment="1" applyBorder="1" applyFill="1" applyFont="1" borderId="1" fillId="0" fontId="6" numFmtId="0" xfId="0">
      <alignment vertical="center" wrapText="1"/>
    </xf>
    <xf applyFill="1" borderId="0" fillId="0" fontId="0" numFmtId="0" xfId="0"/>
    <xf applyAlignment="1" applyBorder="1" applyFill="1" applyFont="1" applyNumberFormat="1" borderId="1" fillId="0" fontId="6" numFmtId="0" xfId="0">
      <alignment vertical="center" wrapText="1"/>
    </xf>
    <xf applyNumberFormat="1" borderId="0" fillId="0" fontId="0" numFmtId="165" xfId="0"/>
    <xf applyAlignment="1" applyNumberFormat="1" borderId="0" fillId="0" fontId="0" numFmtId="49" xfId="0">
      <alignment wrapText="1"/>
    </xf>
    <xf applyBorder="1" applyFill="1" borderId="0" fillId="0" fontId="0" numFmtId="0" xfId="0"/>
    <xf applyBorder="1" applyFill="1" borderId="22" fillId="0" fontId="0" numFmtId="0" xfId="0"/>
    <xf applyFill="1" applyNumberFormat="1" borderId="0" fillId="0" fontId="0" numFmtId="165" xfId="0"/>
    <xf applyAlignment="1" applyFill="1" applyNumberFormat="1" borderId="0" fillId="0" fontId="0" numFmtId="49" xfId="0">
      <alignment wrapText="1"/>
    </xf>
    <xf applyFont="1" borderId="0" fillId="0" fontId="16" numFmtId="0" xfId="0"/>
    <xf applyAlignment="1" applyFont="1" applyNumberFormat="1" borderId="0" fillId="0" fontId="15" numFmtId="0" xfId="0">
      <alignment shrinkToFit="1" wrapText="1"/>
    </xf>
    <xf applyNumberFormat="1" borderId="0" fillId="0" fontId="0" numFmtId="0" xfId="0"/>
    <xf applyAlignment="1" applyFont="1" applyNumberFormat="1" borderId="0" fillId="0" fontId="15" numFmtId="49" xfId="0">
      <alignment wrapText="1"/>
    </xf>
    <xf applyAlignment="1" applyBorder="1" borderId="1" fillId="0" fontId="0" numFmtId="0" xfId="0">
      <alignment vertical="center" wrapText="1"/>
    </xf>
    <xf applyAlignment="1" applyBorder="1" applyFill="1" applyNumberFormat="1" borderId="1" fillId="0" fontId="0" numFmtId="4" xfId="0">
      <alignment horizontal="right" vertical="center"/>
    </xf>
    <xf applyAlignment="1" applyBorder="1" applyFill="1" borderId="4" fillId="0" fontId="0" numFmtId="0" xfId="0">
      <alignment vertical="center"/>
    </xf>
    <xf applyBorder="1" borderId="24" fillId="0" fontId="0" numFmtId="0" xfId="0"/>
    <xf applyAlignment="1" applyBorder="1" applyFill="1" borderId="23" fillId="0" fontId="0" numFmtId="0" xfId="0">
      <alignment vertical="center"/>
    </xf>
    <xf applyAlignment="1" applyBorder="1" borderId="6" fillId="0" fontId="0" numFmtId="0" xfId="0">
      <alignment vertical="center" wrapText="1"/>
    </xf>
    <xf applyAlignment="1" applyBorder="1" applyFill="1" applyNumberFormat="1" borderId="6" fillId="0" fontId="0" numFmtId="4" xfId="0">
      <alignment horizontal="right" vertical="center"/>
    </xf>
    <xf applyAlignment="1" applyBorder="1" applyFill="1" applyFont="1" applyNumberFormat="1" borderId="13" fillId="6" fontId="17" numFmtId="49" xfId="0">
      <alignment shrinkToFit="1" vertical="center" wrapText="1"/>
    </xf>
    <xf applyAlignment="1" applyBorder="1" applyFill="1" applyFont="1" borderId="14" fillId="6" fontId="17" numFmtId="0" xfId="0">
      <alignment shrinkToFit="1" vertical="center" wrapText="1"/>
    </xf>
    <xf applyAlignment="1" applyBorder="1" applyFill="1" applyFont="1" applyNumberFormat="1" borderId="14" fillId="6" fontId="17" numFmtId="165" xfId="0">
      <alignment shrinkToFit="1" vertical="center" wrapText="1"/>
    </xf>
    <xf applyAlignment="1" applyBorder="1" applyFill="1" applyFont="1" applyNumberFormat="1" borderId="15" fillId="6" fontId="17" numFmtId="49" xfId="0">
      <alignment shrinkToFit="1" vertical="center" wrapText="1"/>
    </xf>
    <xf applyBorder="1" borderId="0" fillId="0" fontId="0" numFmtId="0" xfId="0"/>
    <xf applyBorder="1" applyFill="1" applyFont="1" applyNumberFormat="1" borderId="6" fillId="6" fontId="19" numFmtId="165" xfId="0"/>
    <xf applyBorder="1" applyFill="1" applyFont="1" applyNumberFormat="1" borderId="1" fillId="6" fontId="19" numFmtId="165" xfId="0"/>
    <xf applyBorder="1" applyFill="1" applyNumberFormat="1" borderId="1" fillId="7" fontId="0" numFmtId="4" xfId="0"/>
    <xf applyAlignment="1" applyBorder="1" applyFill="1" applyFont="1" borderId="1" fillId="5" fontId="13" numFmtId="0" xfId="0">
      <alignment vertical="center"/>
    </xf>
    <xf applyAlignment="1" borderId="0" fillId="0" fontId="0" numFmtId="0" xfId="0">
      <alignment vertical="center"/>
    </xf>
    <xf applyAlignment="1" applyBorder="1" applyFill="1" applyFont="1" applyNumberFormat="1" borderId="12" fillId="0" fontId="18" numFmtId="49" xfId="0">
      <alignment shrinkToFit="1" vertical="center" wrapText="1"/>
    </xf>
    <xf applyAlignment="1" applyBorder="1" applyFill="1" applyFont="1" borderId="5" fillId="0" fontId="8" numFmtId="0" xfId="0">
      <alignment vertical="top" wrapText="1"/>
    </xf>
    <xf applyAlignment="1" applyBorder="1" applyFont="1" borderId="1" fillId="0" fontId="8" numFmtId="0" xfId="0">
      <alignment vertical="top" wrapText="1"/>
    </xf>
    <xf applyAlignment="1" applyBorder="1" applyFill="1" applyFont="1" borderId="1" fillId="3" fontId="8" numFmtId="0" xfId="0">
      <alignment vertical="top" wrapText="1"/>
    </xf>
    <xf applyAlignment="1" applyBorder="1" applyFill="1" applyFont="1" borderId="1" fillId="0" fontId="8" numFmtId="0" xfId="0">
      <alignment vertical="top" wrapText="1"/>
    </xf>
    <xf applyAlignment="1" applyBorder="1" applyFill="1" borderId="0" fillId="0" fontId="0" numFmtId="0" xfId="0">
      <alignment horizontal="center" vertical="center"/>
    </xf>
    <xf applyAlignment="1" applyBorder="1" applyFont="1" borderId="20" fillId="0" fontId="6" numFmtId="0" xfId="0">
      <alignment horizontal="left" vertical="center" wrapText="1"/>
    </xf>
    <xf applyAlignment="1" applyBorder="1" applyFont="1" borderId="20" fillId="0" fontId="7" numFmtId="0" xfId="0">
      <alignment horizontal="left" vertical="center" wrapText="1"/>
    </xf>
    <xf applyAlignment="1" applyBorder="1" applyFill="1" applyNumberFormat="1" borderId="6" fillId="0" fontId="0" numFmtId="4" xfId="0">
      <alignment horizontal="left" vertical="center" wrapText="1"/>
    </xf>
    <xf applyAlignment="1" applyBorder="1" applyFill="1" applyFont="1" applyNumberFormat="1" borderId="1" fillId="0" fontId="0" numFmtId="4" xfId="0">
      <alignment horizontal="right" vertical="center"/>
    </xf>
    <xf applyAlignment="1" applyBorder="1" applyFont="1" borderId="16" fillId="0" fontId="11" numFmtId="0" xfId="0">
      <alignment wrapText="1"/>
    </xf>
    <xf applyAlignment="1" applyBorder="1" applyFont="1" borderId="17" fillId="0" fontId="11" numFmtId="0" xfId="0">
      <alignment wrapText="1"/>
    </xf>
    <xf applyAlignment="1" applyBorder="1" applyFont="1" borderId="18" fillId="0" fontId="11" numFmtId="0" xfId="0">
      <alignment wrapText="1"/>
    </xf>
    <xf applyAlignment="1" applyBorder="1" applyFont="1" applyNumberFormat="1" borderId="9" fillId="0" fontId="11" numFmtId="14" xfId="0">
      <alignment horizontal="left"/>
    </xf>
    <xf applyAlignment="1" applyBorder="1" applyFont="1" borderId="10" fillId="0" fontId="11" numFmtId="0" xfId="0"/>
    <xf applyAlignment="1" applyBorder="1" applyFont="1" borderId="2" fillId="0" fontId="1" numFmtId="0" xfId="0">
      <alignment horizontal="center" vertical="center" wrapText="1"/>
    </xf>
    <xf applyAlignment="1" applyBorder="1" applyFont="1" borderId="3" fillId="0" fontId="1" numFmtId="0" xfId="0">
      <alignment horizontal="center" vertical="center" wrapText="1"/>
    </xf>
    <xf applyAlignment="1" applyBorder="1" applyFont="1" borderId="4" fillId="0" fontId="1"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applyFont="1" borderId="1" fillId="0" fontId="6" numFmtId="0" xfId="0">
      <alignment vertical="center" wrapText="1"/>
    </xf>
    <xf applyAlignment="1" applyBorder="1" applyFill="1" borderId="1" fillId="4" fontId="0" numFmtId="0" xfId="0">
      <alignment vertical="top" wrapText="1"/>
    </xf>
    <xf applyAlignment="1" applyBorder="1" applyFill="1" applyFont="1" borderId="1" fillId="3" fontId="6" numFmtId="0" xfId="0">
      <alignment vertical="top" wrapText="1"/>
    </xf>
    <xf applyAlignment="1" applyBorder="1" applyFill="1" applyFont="1" applyNumberFormat="1" borderId="7" fillId="6" fontId="18" numFmtId="49" xfId="0">
      <alignment horizontal="left"/>
    </xf>
    <xf applyAlignment="1" applyBorder="1" applyFill="1" applyFont="1" applyNumberFormat="1" borderId="1" fillId="6" fontId="18" numFmtId="49" xfId="0">
      <alignment horizontal="left"/>
    </xf>
    <xf applyAlignment="1" applyFont="1" applyNumberFormat="1" borderId="0" fillId="0" fontId="13" numFmtId="49" xfId="0">
      <alignment horizontal="right" vertical="top" wrapText="1"/>
    </xf>
    <xf applyAlignment="1" borderId="0" fillId="0" fontId="0" numFmtId="0" xfId="0">
      <alignment horizontal="right" vertical="top"/>
    </xf>
    <xf applyAlignment="1" applyBorder="1" applyFill="1" applyFont="1" borderId="2" fillId="5" fontId="14" numFmtId="0" xfId="0">
      <alignment horizontal="left" shrinkToFit="1" wrapText="1"/>
    </xf>
    <xf applyAlignment="1" applyBorder="1" borderId="4" fillId="0" fontId="0" numFmtId="0" xfId="0">
      <alignment shrinkToFit="1"/>
    </xf>
    <xf applyAlignment="1" applyBorder="1" applyFill="1" applyFont="1" applyNumberFormat="1" borderId="11" fillId="6" fontId="18" numFmtId="49" xfId="0">
      <alignment horizontal="left"/>
    </xf>
    <xf applyAlignment="1" applyBorder="1" applyFill="1" applyFont="1" applyNumberFormat="1" borderId="6" fillId="6" fontId="18" numFmtId="49" xfId="0">
      <alignment horizontal="left"/>
    </xf>
    <xf applyAlignment="1" applyBorder="1" applyFill="1" applyFont="1" borderId="1" fillId="5" fontId="14" numFmtId="0" xfId="0">
      <alignment horizontal="left"/>
    </xf>
    <xf applyAlignment="1" applyBorder="1" applyFill="1" borderId="1" fillId="5" fontId="0" numFmtId="0" xfId="0">
      <alignment horizontal="left"/>
    </xf>
    <xf applyAlignment="1" applyBorder="1" applyFill="1" applyFont="1" borderId="1" fillId="5" fontId="14" numFmtId="0" xfId="0">
      <alignment horizontal="left"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theme/theme1.xml><?xml version="1.0" encoding="utf-8"?>
<a:theme xmlns:a="http://schemas.openxmlformats.org/drawingml/2006/main" name="Motiv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28"/>
  <sheetViews>
    <sheetView tabSelected="1" topLeftCell="A10" workbookViewId="0" zoomScale="90" zoomScaleNormal="90">
      <selection activeCell="B21" sqref="B21"/>
    </sheetView>
  </sheetViews>
  <sheetFormatPr defaultRowHeight="15" x14ac:dyDescent="0.25"/>
  <cols>
    <col min="1" max="1" customWidth="true" style="6" width="18.28515625" collapsed="false"/>
    <col min="2" max="2" customWidth="true" style="6" width="13.42578125" collapsed="false"/>
    <col min="3" max="3" customWidth="true" style="6" width="18.0" collapsed="false"/>
    <col min="4" max="4" customWidth="true" style="6" width="15.5703125" collapsed="false"/>
    <col min="5" max="5" customWidth="true" style="6" width="123.140625" collapsed="false"/>
  </cols>
  <sheetData>
    <row customHeight="1" ht="35.25" r="1" spans="1:11" x14ac:dyDescent="0.25">
      <c r="A1" s="66" t="s">
        <v>43</v>
      </c>
      <c r="B1" s="67"/>
      <c r="C1" s="67"/>
      <c r="D1" s="67"/>
      <c r="E1" s="68"/>
    </row>
    <row customFormat="1" ht="37.5" r="2" s="9" spans="1:11" x14ac:dyDescent="0.3">
      <c r="A2" s="14" t="s">
        <v>19</v>
      </c>
      <c r="B2" s="14" t="s">
        <v>20</v>
      </c>
      <c r="C2" s="14" t="s">
        <v>0</v>
      </c>
      <c r="D2" s="14" t="s">
        <v>4</v>
      </c>
      <c r="E2" s="14" t="s">
        <v>16</v>
      </c>
      <c r="G2" s="10"/>
      <c r="H2" s="11"/>
      <c r="I2" s="11"/>
      <c r="J2" s="11"/>
      <c r="K2" s="11"/>
    </row>
    <row customFormat="1" customHeight="1" ht="246.75" r="3" s="22" spans="1:11" x14ac:dyDescent="0.25">
      <c r="A3" s="21" t="s">
        <v>21</v>
      </c>
      <c r="B3" s="21" t="s">
        <v>22</v>
      </c>
      <c r="C3" s="23" t="s">
        <v>1</v>
      </c>
      <c r="D3" s="13" t="s">
        <v>33</v>
      </c>
      <c r="E3" s="52" t="s">
        <v>82</v>
      </c>
      <c r="G3" s="20"/>
      <c r="H3" s="20"/>
      <c r="I3" s="20"/>
      <c r="J3" s="20"/>
      <c r="K3" s="20"/>
    </row>
    <row customFormat="1" customHeight="1" ht="167.25" r="4" s="22" spans="1:11" x14ac:dyDescent="0.25">
      <c r="A4" s="71" t="s">
        <v>23</v>
      </c>
      <c r="B4" s="21" t="s">
        <v>24</v>
      </c>
      <c r="C4" s="21" t="s">
        <v>2</v>
      </c>
      <c r="D4" s="13" t="s">
        <v>33</v>
      </c>
      <c r="E4" s="52" t="s">
        <v>83</v>
      </c>
      <c r="G4" s="56"/>
      <c r="H4" s="20"/>
      <c r="I4" s="20"/>
      <c r="J4" s="20"/>
      <c r="K4" s="20"/>
    </row>
    <row customHeight="1" ht="108.75" r="5" spans="1:11" x14ac:dyDescent="0.25">
      <c r="A5" s="71"/>
      <c r="B5" s="12" t="s">
        <v>25</v>
      </c>
      <c r="C5" s="12" t="s">
        <v>3</v>
      </c>
      <c r="D5" s="13" t="s">
        <v>34</v>
      </c>
      <c r="E5" s="53" t="s">
        <v>84</v>
      </c>
      <c r="G5" s="56"/>
      <c r="H5" s="3"/>
      <c r="I5" s="3"/>
      <c r="J5" s="3"/>
      <c r="K5" s="3"/>
    </row>
    <row customHeight="1" ht="111.75" r="6" spans="1:11" x14ac:dyDescent="0.25">
      <c r="A6" s="71" t="s">
        <v>26</v>
      </c>
      <c r="B6" s="12" t="s">
        <v>27</v>
      </c>
      <c r="C6" s="12" t="s">
        <v>7</v>
      </c>
      <c r="D6" s="13" t="s">
        <v>34</v>
      </c>
      <c r="E6" s="54" t="s">
        <v>94</v>
      </c>
      <c r="G6" s="56"/>
      <c r="H6" s="3"/>
      <c r="I6" s="3"/>
      <c r="J6" s="3"/>
      <c r="K6" s="3"/>
    </row>
    <row customHeight="1" ht="84.75" r="7" spans="1:11" x14ac:dyDescent="0.25">
      <c r="A7" s="71"/>
      <c r="B7" s="12" t="s">
        <v>28</v>
      </c>
      <c r="C7" s="12" t="s">
        <v>8</v>
      </c>
      <c r="D7" s="13" t="s">
        <v>33</v>
      </c>
      <c r="E7" s="55" t="s">
        <v>81</v>
      </c>
      <c r="G7" s="56"/>
      <c r="H7" s="3"/>
      <c r="I7" s="3"/>
      <c r="J7" s="3"/>
      <c r="K7" s="3"/>
    </row>
    <row customFormat="1" customHeight="1" ht="71.25" r="8" s="22" spans="1:11" x14ac:dyDescent="0.25">
      <c r="A8" s="71" t="s">
        <v>29</v>
      </c>
      <c r="B8" s="21" t="s">
        <v>36</v>
      </c>
      <c r="C8" s="21" t="s">
        <v>9</v>
      </c>
      <c r="D8" s="13" t="s">
        <v>33</v>
      </c>
      <c r="E8" s="55" t="s">
        <v>80</v>
      </c>
      <c r="G8" s="56"/>
      <c r="H8" s="20"/>
      <c r="I8" s="20"/>
      <c r="J8" s="20"/>
      <c r="K8" s="20"/>
    </row>
    <row customFormat="1" customHeight="1" ht="87.75" r="9" s="22" spans="1:11" x14ac:dyDescent="0.25">
      <c r="A9" s="71"/>
      <c r="B9" s="21" t="s">
        <v>37</v>
      </c>
      <c r="C9" s="21" t="s">
        <v>10</v>
      </c>
      <c r="D9" s="13" t="s">
        <v>34</v>
      </c>
      <c r="E9" s="55" t="s">
        <v>85</v>
      </c>
      <c r="G9" s="56"/>
      <c r="H9" s="20"/>
      <c r="I9" s="20"/>
      <c r="J9" s="20"/>
      <c r="K9" s="20"/>
    </row>
    <row customHeight="1" ht="103.5" r="10" spans="1:11" x14ac:dyDescent="0.25">
      <c r="A10" s="71"/>
      <c r="B10" s="12" t="s">
        <v>30</v>
      </c>
      <c r="C10" s="12" t="s">
        <v>32</v>
      </c>
      <c r="D10" s="13" t="s">
        <v>33</v>
      </c>
      <c r="E10" s="54" t="s">
        <v>86</v>
      </c>
      <c r="G10" s="56"/>
      <c r="H10" s="3"/>
      <c r="I10" s="3"/>
      <c r="J10" s="3"/>
      <c r="K10" s="3"/>
    </row>
    <row customHeight="1" ht="149.25" r="11" spans="1:11" x14ac:dyDescent="0.25">
      <c r="A11" s="71"/>
      <c r="B11" s="12" t="s">
        <v>31</v>
      </c>
      <c r="C11" s="12" t="s">
        <v>11</v>
      </c>
      <c r="D11" s="13" t="s">
        <v>5</v>
      </c>
      <c r="E11" s="55" t="s">
        <v>50</v>
      </c>
      <c r="G11" s="56"/>
      <c r="H11" s="3"/>
      <c r="I11" s="3"/>
      <c r="J11" s="3"/>
      <c r="K11" s="3"/>
    </row>
    <row customHeight="1" ht="21.75" r="12" spans="1:11" x14ac:dyDescent="0.25">
      <c r="A12" s="72"/>
      <c r="B12" s="72"/>
      <c r="C12" s="72"/>
      <c r="D12" s="72"/>
      <c r="E12" s="72"/>
      <c r="G12" s="69"/>
      <c r="H12" s="69"/>
      <c r="I12" s="69"/>
      <c r="J12" s="69"/>
      <c r="K12" s="69"/>
    </row>
    <row customHeight="1" ht="359.25" r="13" spans="1:11" x14ac:dyDescent="0.25">
      <c r="A13" s="73" t="s">
        <v>95</v>
      </c>
      <c r="B13" s="73"/>
      <c r="C13" s="73"/>
      <c r="D13" s="73"/>
      <c r="E13" s="73"/>
      <c r="G13" s="3"/>
      <c r="H13" s="3"/>
      <c r="I13" s="3"/>
      <c r="J13" s="3"/>
      <c r="K13" s="3"/>
    </row>
    <row hidden="1" r="14" spans="1:11" x14ac:dyDescent="0.25">
      <c r="A14" s="1" t="s">
        <v>17</v>
      </c>
      <c r="B14" s="2">
        <f>COUNTIF(D3:D9,"Neschváleno")+COUNTIF(D11,"Nevyhovuje")</f>
        <v>0</v>
      </c>
      <c r="G14" s="3"/>
      <c r="H14" s="3"/>
      <c r="I14" s="3"/>
      <c r="J14" s="3"/>
      <c r="K14" s="3"/>
    </row>
    <row customHeight="1" ht="77.25" r="15" spans="1:11" x14ac:dyDescent="0.25">
      <c r="A15" s="19" t="s">
        <v>18</v>
      </c>
      <c r="B15" s="18" t="str">
        <f>IF(OR(ISBLANK(D3),ISBLANK(D4),ISBLANK(D5),ISBLANK(D6),ISBLANK(D7),ISBLANK(D8),ISBLANK(D9),ISBLANK(D10),ISBLANK(D11)),"",IF(B14=0,"Žádost splnila podmínky věcného hodnocení","Žádost nesplnila podmínky věcného hodnocení"))</f>
        <v>Žádost splnila podmínky věcného hodnocení</v>
      </c>
      <c r="G15" s="4"/>
      <c r="H15" s="5"/>
      <c r="I15" s="5"/>
      <c r="J15" s="5"/>
      <c r="K15" s="5"/>
    </row>
    <row customHeight="1" ht="36" r="16" spans="1:11" thickBot="1" x14ac:dyDescent="0.3">
      <c r="G16" s="70"/>
      <c r="H16" s="70"/>
      <c r="I16" s="70"/>
      <c r="J16" s="69"/>
      <c r="K16" s="69"/>
    </row>
    <row customHeight="1" ht="30.75" r="17" spans="1:4" x14ac:dyDescent="0.25">
      <c r="A17" s="61" t="s">
        <v>44</v>
      </c>
      <c r="B17" s="62"/>
      <c r="C17" s="62"/>
      <c r="D17" s="63"/>
    </row>
    <row ht="16.5" r="18" spans="1:4" thickBot="1" x14ac:dyDescent="0.3">
      <c r="A18" s="15" t="s">
        <v>38</v>
      </c>
      <c r="B18" s="64">
        <v>43180</v>
      </c>
      <c r="C18" s="64"/>
      <c r="D18" s="65"/>
    </row>
    <row ht="15.75" r="19" spans="1:4" thickBot="1" x14ac:dyDescent="0.3"/>
    <row customHeight="1" ht="38.1" r="20" spans="1:4" thickBot="1" x14ac:dyDescent="0.3">
      <c r="A20" s="16" t="s">
        <v>39</v>
      </c>
      <c r="B20" s="16" t="s">
        <v>40</v>
      </c>
      <c r="C20" s="17" t="s">
        <v>41</v>
      </c>
      <c r="D20" s="7"/>
    </row>
    <row customHeight="1" ht="38.25" r="21" spans="1:4" thickBot="1" x14ac:dyDescent="0.3">
      <c r="A21" s="8" t="s">
        <v>45</v>
      </c>
      <c r="B21" s="57"/>
      <c r="C21" s="8"/>
      <c r="D21" s="7"/>
    </row>
    <row customHeight="1" ht="38.1" r="22" spans="1:4" thickBot="1" x14ac:dyDescent="0.3">
      <c r="A22" s="8" t="s">
        <v>46</v>
      </c>
      <c r="B22" s="57"/>
      <c r="C22" s="8"/>
      <c r="D22" s="7"/>
    </row>
    <row customHeight="1" ht="70.5" r="23" spans="1:4" thickBot="1" x14ac:dyDescent="0.3">
      <c r="A23" s="8" t="s">
        <v>42</v>
      </c>
      <c r="B23" s="58"/>
      <c r="C23" s="8"/>
      <c r="D23" s="7"/>
    </row>
    <row customHeight="1" ht="42.75" r="24" spans="1:4" thickBot="1" x14ac:dyDescent="0.3">
      <c r="A24" s="8" t="s">
        <v>47</v>
      </c>
      <c r="B24" s="58"/>
      <c r="C24" s="8"/>
      <c r="D24" s="7"/>
    </row>
    <row customHeight="1" ht="50.25" r="25" spans="1:4" thickBot="1" x14ac:dyDescent="0.3">
      <c r="A25" s="8" t="s">
        <v>47</v>
      </c>
      <c r="B25" s="57"/>
      <c r="C25" s="8"/>
      <c r="D25" s="7"/>
    </row>
    <row customHeight="1" ht="38.1" r="26" spans="1:4" thickBot="1" x14ac:dyDescent="0.3">
      <c r="A26" s="8" t="s">
        <v>48</v>
      </c>
      <c r="B26" s="57"/>
      <c r="C26" s="8"/>
      <c r="D26" s="7"/>
    </row>
    <row customHeight="1" ht="38.1" r="27" spans="1:4" thickBot="1" x14ac:dyDescent="0.3">
      <c r="A27" s="8" t="s">
        <v>49</v>
      </c>
      <c r="B27" s="57"/>
      <c r="C27" s="8"/>
      <c r="D27" s="7"/>
    </row>
    <row customHeight="1" ht="32.25" r="28" spans="1:4" x14ac:dyDescent="0.25"/>
  </sheetData>
  <mergeCells count="11">
    <mergeCell ref="A17:D17"/>
    <mergeCell ref="B18:D18"/>
    <mergeCell ref="A1:E1"/>
    <mergeCell ref="G12:K12"/>
    <mergeCell ref="G16:I16"/>
    <mergeCell ref="J16:K16"/>
    <mergeCell ref="A4:A5"/>
    <mergeCell ref="A6:A7"/>
    <mergeCell ref="A8:A11"/>
    <mergeCell ref="A12:E12"/>
    <mergeCell ref="A13:E13"/>
  </mergeCells>
  <pageMargins bottom="0.74803149606299213" footer="0.31496062992125984" header="0.31496062992125984" left="0.23622047244094491" right="0.23622047244094491" top="0.74803149606299213"/>
  <pageSetup fitToHeight="0" orientation="portrait" paperSize="9" r:id="rId1" scale="50"/>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33</v>
      </c>
    </row>
    <row r="2" spans="1:3" x14ac:dyDescent="0.25">
      <c r="A2" t="s">
        <v>13</v>
      </c>
      <c r="B2" t="s">
        <v>6</v>
      </c>
      <c r="C2" t="s">
        <v>34</v>
      </c>
    </row>
    <row r="3" spans="1:3" x14ac:dyDescent="0.25">
      <c r="A3" t="s">
        <v>14</v>
      </c>
      <c r="C3" t="s">
        <v>35</v>
      </c>
    </row>
    <row r="4" spans="1:3" x14ac:dyDescent="0.25">
      <c r="A4" t="s">
        <v>15</v>
      </c>
    </row>
  </sheetData>
  <pageMargins bottom="0.78740157499999996" footer="0.3" header="0.3" left="0.7" right="0.7" top="0.78740157499999996"/>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I18"/>
  <sheetViews>
    <sheetView topLeftCell="B1" workbookViewId="0" zoomScaleNormal="100">
      <selection activeCell="J10" sqref="J10"/>
    </sheetView>
  </sheetViews>
  <sheetFormatPr defaultRowHeight="15" x14ac:dyDescent="0.25"/>
  <cols>
    <col min="1" max="1" customWidth="true" width="24.28515625" collapsed="false"/>
    <col min="2" max="2" customWidth="true" width="26.7109375" collapsed="false"/>
    <col min="3" max="3" customWidth="true" width="28.0" collapsed="false"/>
    <col min="4" max="4" customWidth="true" width="18.85546875" collapsed="false"/>
    <col min="5" max="5" customWidth="true" width="18.42578125" collapsed="false"/>
    <col min="6" max="6" customWidth="true" width="48.28515625" collapsed="false"/>
    <col min="7" max="7" customWidth="true" width="14.85546875" collapsed="false"/>
  </cols>
  <sheetData>
    <row customHeight="1" ht="30" r="1" spans="1:9" x14ac:dyDescent="0.25">
      <c r="A1" s="49" t="s">
        <v>51</v>
      </c>
      <c r="B1" s="84" t="s">
        <v>67</v>
      </c>
      <c r="C1" s="83"/>
      <c r="D1" s="24"/>
      <c r="E1" s="24"/>
      <c r="F1" s="76" t="s">
        <v>52</v>
      </c>
      <c r="G1" s="77"/>
    </row>
    <row r="2" spans="1:9" x14ac:dyDescent="0.25">
      <c r="A2" s="49" t="s">
        <v>53</v>
      </c>
      <c r="B2" s="78" t="s">
        <v>54</v>
      </c>
      <c r="C2" s="79"/>
      <c r="D2" s="24"/>
      <c r="E2" s="24"/>
      <c r="F2" s="25"/>
    </row>
    <row r="3" spans="1:9" x14ac:dyDescent="0.25">
      <c r="A3" s="49" t="s">
        <v>55</v>
      </c>
      <c r="B3" s="82" t="s">
        <v>68</v>
      </c>
      <c r="C3" s="83"/>
      <c r="D3" s="24"/>
      <c r="E3" s="24"/>
      <c r="F3" s="25"/>
    </row>
    <row ht="15.75" r="4" spans="1:9" thickBot="1" x14ac:dyDescent="0.3">
      <c r="A4" s="26"/>
      <c r="B4" s="27"/>
      <c r="C4" s="22"/>
      <c r="D4" s="28"/>
      <c r="E4" s="28"/>
      <c r="F4" s="29"/>
      <c r="G4" s="22"/>
    </row>
    <row ht="15.75" r="5" spans="1:9" thickBot="1" x14ac:dyDescent="0.3">
      <c r="B5" s="41" t="s">
        <v>56</v>
      </c>
      <c r="C5" s="42" t="s">
        <v>57</v>
      </c>
      <c r="D5" s="43" t="s">
        <v>58</v>
      </c>
      <c r="E5" s="43" t="s">
        <v>59</v>
      </c>
      <c r="F5" s="44" t="s">
        <v>60</v>
      </c>
    </row>
    <row customHeight="1" ht="105.75" r="6" spans="1:9" x14ac:dyDescent="0.25">
      <c r="A6" s="37"/>
      <c r="B6" s="38" t="s">
        <v>69</v>
      </c>
      <c r="C6" s="39" t="s">
        <v>70</v>
      </c>
      <c r="D6" s="40">
        <v>188779.5</v>
      </c>
      <c r="E6" s="40">
        <v>188779.5</v>
      </c>
      <c r="F6" s="59" t="s">
        <v>87</v>
      </c>
      <c r="G6" s="30"/>
    </row>
    <row customHeight="1" ht="48" r="7" spans="1:9" x14ac:dyDescent="0.25">
      <c r="A7" s="37"/>
      <c r="B7" s="36" t="s">
        <v>71</v>
      </c>
      <c r="C7" s="34" t="s">
        <v>72</v>
      </c>
      <c r="D7" s="35">
        <v>898668</v>
      </c>
      <c r="E7" s="35">
        <v>898668</v>
      </c>
      <c r="F7" s="51" t="s">
        <v>90</v>
      </c>
    </row>
    <row customHeight="1" ht="52.5" r="8" spans="1:9" x14ac:dyDescent="0.25">
      <c r="A8" s="37"/>
      <c r="B8" s="36" t="s">
        <v>73</v>
      </c>
      <c r="C8" s="34" t="s">
        <v>74</v>
      </c>
      <c r="D8" s="60">
        <v>72645</v>
      </c>
      <c r="E8" s="60">
        <v>799095</v>
      </c>
      <c r="F8" s="51" t="s">
        <v>88</v>
      </c>
      <c r="I8" s="45"/>
    </row>
    <row customHeight="1" ht="47.25" r="9" spans="1:9" x14ac:dyDescent="0.25">
      <c r="A9" s="37"/>
      <c r="B9" s="36" t="s">
        <v>75</v>
      </c>
      <c r="C9" s="34" t="s">
        <v>76</v>
      </c>
      <c r="D9" s="35">
        <v>745992</v>
      </c>
      <c r="E9" s="35">
        <v>0</v>
      </c>
      <c r="F9" s="51" t="s">
        <v>89</v>
      </c>
      <c r="G9" s="50"/>
    </row>
    <row customHeight="1" ht="49.5" r="10" spans="1:9" x14ac:dyDescent="0.25">
      <c r="A10" s="37"/>
      <c r="B10" s="36" t="s">
        <v>77</v>
      </c>
      <c r="C10" s="34" t="s">
        <v>78</v>
      </c>
      <c r="D10" s="35">
        <v>377559</v>
      </c>
      <c r="E10" s="35">
        <v>377559</v>
      </c>
      <c r="F10" s="51" t="s">
        <v>91</v>
      </c>
    </row>
    <row ht="45" r="11" spans="1:9" x14ac:dyDescent="0.25">
      <c r="A11" s="37"/>
      <c r="B11" s="36" t="s">
        <v>61</v>
      </c>
      <c r="C11" s="34" t="s">
        <v>79</v>
      </c>
      <c r="D11" s="35">
        <v>225000</v>
      </c>
      <c r="E11" s="35">
        <v>0</v>
      </c>
      <c r="F11" s="51" t="s">
        <v>92</v>
      </c>
      <c r="G11" s="50"/>
    </row>
    <row r="12" spans="1:9" x14ac:dyDescent="0.25">
      <c r="B12" s="80" t="s">
        <v>62</v>
      </c>
      <c r="C12" s="81"/>
      <c r="D12" s="46">
        <f>SUM(D6:D11)</f>
        <v>2508643.5</v>
      </c>
      <c r="E12" s="31"/>
      <c r="F12" s="31"/>
      <c r="G12" s="32"/>
    </row>
    <row r="13" spans="1:9" x14ac:dyDescent="0.25">
      <c r="B13" s="74" t="s">
        <v>63</v>
      </c>
      <c r="C13" s="75"/>
      <c r="D13" s="48">
        <v>92668919.132146835</v>
      </c>
      <c r="E13" s="31"/>
      <c r="F13" s="33"/>
    </row>
    <row r="14" spans="1:9" x14ac:dyDescent="0.25">
      <c r="B14" s="74" t="s">
        <v>64</v>
      </c>
      <c r="C14" s="75"/>
      <c r="D14" s="47">
        <f>D13-D12</f>
        <v>90160275.632146835</v>
      </c>
      <c r="E14" s="31"/>
      <c r="F14" s="33"/>
    </row>
    <row r="15" spans="1:9" x14ac:dyDescent="0.25">
      <c r="B15" s="74" t="s">
        <v>65</v>
      </c>
      <c r="C15" s="75"/>
      <c r="D15" s="47">
        <f>0.15*D14</f>
        <v>13524041.344822025</v>
      </c>
      <c r="E15" s="31"/>
      <c r="F15" s="31"/>
    </row>
    <row r="16" spans="1:9" x14ac:dyDescent="0.25">
      <c r="B16" s="74" t="s">
        <v>66</v>
      </c>
      <c r="C16" s="75"/>
      <c r="D16" s="47">
        <f>D14+D15</f>
        <v>103684316.97696885</v>
      </c>
      <c r="E16" s="31"/>
      <c r="F16" s="25"/>
    </row>
    <row r="18" spans="2:2" x14ac:dyDescent="0.25">
      <c r="B18" t="s">
        <v>93</v>
      </c>
    </row>
  </sheetData>
  <mergeCells count="9">
    <mergeCell ref="B15:C15"/>
    <mergeCell ref="B16:C16"/>
    <mergeCell ref="F1:G1"/>
    <mergeCell ref="B2:C2"/>
    <mergeCell ref="B12:C12"/>
    <mergeCell ref="B13:C13"/>
    <mergeCell ref="B14:C14"/>
    <mergeCell ref="B3:C3"/>
    <mergeCell ref="B1:C1"/>
  </mergeCells>
  <pageMargins bottom="0.78740157499999996" footer="0.3" header="0.3" left="0.7" right="0.7" top="0.78740157499999996"/>
  <pageSetup fitToHeight="0" horizontalDpi="4294967294" orientation="landscape" paperSize="9" r:id="rId1" scale="73"/>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U:\1_4_2_DPV\1.4.2_výzva č. 020\Projekty\KVASAR\04_Věcné hodnocení\04_Hodnocení_podkladové\FINAL_Hodnotící tabulka_KVASAR_po jednání HK.xlsx</AC_OriginalFileNam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ECC48-E5FB-4B25-B851-CE703CEE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2F842-3D19-4219-8D2D-07E8636A42D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7c48c8a8-2045-474d-b0fb-3ee17ecadba0"/>
    <ds:schemaRef ds:uri="http://www.w3.org/XML/1998/namespace"/>
  </ds:schemaRefs>
</ds:datastoreItem>
</file>

<file path=customXml/itemProps3.xml><?xml version="1.0" encoding="utf-8"?>
<ds:datastoreItem xmlns:ds="http://schemas.openxmlformats.org/officeDocument/2006/customXml" ds:itemID="{63A78543-E738-4C1C-9205-0DFE0631E6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1</vt:i4>
      </vt:variant>
    </vt:vector>
  </HeadingPairs>
  <TitlesOfParts>
    <vt:vector baseType="lpstr" size="4">
      <vt:lpstr>Uzavřené výzvy</vt:lpstr>
      <vt:lpstr>List3</vt:lpstr>
      <vt:lpstr>Př. č. 1 Krácení rozpočtu</vt:lpstr>
      <vt:lpstr>'Uzavřené výzvy'!OLE_LINK2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2018-03-23T12:38:14Z</cp:lastPrinted>
  <dcterms:modified xsi:type="dcterms:W3CDTF">2018-03-27T09:25:05Z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