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7755" windowWidth="19410" xWindow="0" yWindow="0"/>
  </bookViews>
  <sheets>
    <sheet name="PLÁN VZDĚLÁVÁNÍ" r:id="rId1" sheetId="2"/>
  </sheets>
  <definedNames>
    <definedName hidden="1" localSheetId="0" name="_xlnm._FilterDatabase">'PLÁN VZDĚLÁVÁNÍ'!$A$1:$N$180</definedName>
    <definedName localSheetId="0" name="_xlnm.Print_Area">'PLÁN VZDĚLÁVÁNÍ'!$A$1:$AF$181</definedName>
  </definedNames>
  <calcPr calcId="145621"/>
</workbook>
</file>

<file path=xl/calcChain.xml><?xml version="1.0" encoding="utf-8"?>
<calcChain xmlns="http://schemas.openxmlformats.org/spreadsheetml/2006/main">
  <c i="2" l="1" r="AA151"/>
  <c i="2" r="AA149"/>
  <c i="2" r="AA147"/>
  <c i="2" r="AA142"/>
  <c i="2" r="AA129"/>
  <c i="2" r="AA53"/>
  <c i="2" r="AA43"/>
  <c i="2" r="AA42"/>
  <c i="2" r="AA30"/>
  <c i="2" r="AA5"/>
  <c i="2" r="AA4"/>
  <c i="2" l="1" r="AF149"/>
  <c i="2" r="AF147"/>
  <c i="2" r="AF142"/>
  <c i="2" r="AF53"/>
  <c i="2" r="AF45"/>
  <c i="2" r="AF43"/>
  <c i="2" r="AF42"/>
  <c i="2" r="AF30"/>
  <c i="2" r="AF26"/>
  <c i="2" r="AF5"/>
  <c i="2" r="AF4"/>
  <c i="2" l="1" r="AF119"/>
  <c i="2" r="AF113"/>
  <c i="2" r="AF104"/>
  <c i="2" r="AF102"/>
  <c i="2" r="AF99"/>
  <c i="2" r="AF97"/>
  <c i="2" r="AF95"/>
  <c i="2" r="AF91"/>
  <c i="2" r="AF89"/>
  <c i="2" r="AF87"/>
  <c i="2" r="AF85"/>
  <c i="2" r="AF83"/>
  <c i="2" l="1" r="AF181"/>
  <c i="2" r="S151"/>
  <c i="2" r="S149"/>
  <c i="2" r="S147"/>
  <c i="2" r="S142"/>
  <c i="2" r="S129"/>
  <c i="2" r="S119"/>
  <c i="2" r="S113"/>
  <c i="2" r="S104"/>
  <c i="2" r="S102"/>
  <c i="2" r="S99"/>
  <c i="2" r="S97"/>
  <c i="2" r="S95"/>
  <c i="2" r="S91"/>
  <c i="2" r="S89"/>
  <c i="2" r="S87"/>
  <c i="2" r="S85"/>
  <c i="2" r="S83"/>
  <c i="2" r="S53"/>
  <c i="2" r="S45"/>
  <c i="2" r="S43"/>
  <c i="2" r="S42"/>
  <c i="2" r="S26"/>
  <c i="2" r="S5"/>
  <c i="2" r="S4"/>
  <c i="2" l="1" r="L163"/>
  <c i="2" r="N163" s="1"/>
  <c i="2" r="L164"/>
  <c i="2" r="N164" s="1"/>
  <c i="2" r="L165"/>
  <c i="2" r="N165" s="1"/>
  <c i="2" r="L166"/>
  <c i="2" r="N166" s="1"/>
  <c i="2" r="L167"/>
  <c i="2" r="N167" s="1"/>
  <c i="2" r="L168"/>
  <c i="2" r="N168" s="1"/>
  <c i="2" r="L169"/>
  <c i="2" r="N169" s="1"/>
  <c i="2" r="L170"/>
  <c i="2" r="N170" s="1"/>
  <c i="2" r="L171"/>
  <c i="2" r="N171" s="1"/>
  <c i="2" r="L172"/>
  <c i="2" r="N172" s="1"/>
  <c i="2" r="L173"/>
  <c i="2" r="N173" s="1"/>
  <c i="2" l="1" r="D117"/>
  <c i="2" r="E117"/>
  <c i="2" r="F117"/>
  <c i="2" r="G117"/>
  <c i="2" r="H117"/>
  <c i="2" r="I117"/>
  <c i="2" r="J117"/>
  <c i="2" r="K117"/>
  <c i="2" r="C117"/>
  <c i="2" r="D90"/>
  <c i="2" r="E90"/>
  <c i="2" r="F90"/>
  <c i="2" r="G90"/>
  <c i="2" r="H90"/>
  <c i="2" r="I90"/>
  <c i="2" r="J90"/>
  <c i="2" r="K90"/>
  <c i="2" r="C90"/>
  <c i="2" r="D74"/>
  <c i="2" r="E74"/>
  <c i="2" r="F74"/>
  <c i="2" r="G74"/>
  <c i="2" r="H74"/>
  <c i="2" r="I74"/>
  <c i="2" r="J74"/>
  <c i="2" r="K74"/>
  <c i="2" r="C74"/>
  <c i="2" r="D70"/>
  <c i="2" r="E70"/>
  <c i="2" r="F70"/>
  <c i="2" r="G70"/>
  <c i="2" r="H70"/>
  <c i="2" r="I70"/>
  <c i="2" r="J70"/>
  <c i="2" r="K70"/>
  <c i="2" r="C70"/>
  <c i="2" r="D33"/>
  <c i="2" r="E33"/>
  <c i="2" r="F33"/>
  <c i="2" r="G33"/>
  <c i="2" r="H33"/>
  <c i="2" r="I33"/>
  <c i="2" r="J33"/>
  <c i="2" r="K33"/>
  <c i="2" r="C33"/>
  <c i="2" r="D3"/>
  <c i="2" r="E3"/>
  <c i="2" r="F3"/>
  <c i="2" r="G3"/>
  <c i="2" r="H3"/>
  <c i="2" r="I3"/>
  <c i="2" r="J3"/>
  <c i="2" r="K3"/>
  <c i="2" r="C3"/>
  <c i="2" l="1" r="L174"/>
  <c i="2" r="N174" s="1"/>
  <c i="2" r="L175"/>
  <c i="2" r="N175" s="1"/>
  <c i="2" r="L176"/>
  <c i="2" r="N176" s="1"/>
  <c i="2" r="L177"/>
  <c i="2" r="N177" s="1"/>
  <c i="2" r="L178"/>
  <c i="2" r="N178" s="1"/>
  <c i="2" r="L179"/>
  <c i="2" r="N179" s="1"/>
  <c i="2" r="L180"/>
  <c i="2" r="N180" s="1"/>
  <c i="2" r="L119"/>
  <c i="2" r="N119" s="1"/>
  <c i="2" r="L120"/>
  <c i="2" r="N120" s="1"/>
  <c i="2" r="L121"/>
  <c i="2" r="N121" s="1"/>
  <c i="2" r="L122"/>
  <c i="2" r="N122" s="1"/>
  <c i="2" r="L123"/>
  <c i="2" r="N123" s="1"/>
  <c i="2" r="L124"/>
  <c i="2" r="N124" s="1"/>
  <c i="2" r="L125"/>
  <c i="2" r="N125" s="1"/>
  <c i="2" r="L126"/>
  <c i="2" r="N126" s="1"/>
  <c i="2" r="L127"/>
  <c i="2" r="N127" s="1"/>
  <c i="2" r="L129"/>
  <c i="2" r="N129" s="1"/>
  <c i="2" r="L130"/>
  <c i="2" r="N130" s="1"/>
  <c i="2" r="L131"/>
  <c i="2" r="N131" s="1"/>
  <c i="2" r="L132"/>
  <c i="2" r="N132" s="1"/>
  <c i="2" r="L133"/>
  <c i="2" r="N133" s="1"/>
  <c i="2" r="L134"/>
  <c i="2" r="N134" s="1"/>
  <c i="2" r="L135"/>
  <c i="2" r="N135" s="1"/>
  <c i="2" r="L136"/>
  <c i="2" r="N136" s="1"/>
  <c i="2" r="L137"/>
  <c i="2" r="N137" s="1"/>
  <c i="2" r="L138"/>
  <c i="2" r="N138" s="1"/>
  <c i="2" r="L139"/>
  <c i="2" r="N139" s="1"/>
  <c i="2" r="L140"/>
  <c i="2" r="N140" s="1"/>
  <c i="2" r="L142"/>
  <c i="2" r="N142" s="1"/>
  <c i="2" r="L143"/>
  <c i="2" r="N143" s="1"/>
  <c i="2" r="L144"/>
  <c i="2" r="N144" s="1"/>
  <c i="2" r="L145"/>
  <c i="2" r="N145" s="1"/>
  <c i="2" r="L147"/>
  <c i="2" r="N147" s="1"/>
  <c i="2" r="L149"/>
  <c i="2" r="N149" s="1"/>
  <c i="2" r="L151"/>
  <c i="2" r="N151" s="1"/>
  <c i="2" r="L152"/>
  <c i="2" r="N152" s="1"/>
  <c i="2" r="L153"/>
  <c i="2" r="N153" s="1"/>
  <c i="2" r="L154"/>
  <c i="2" r="N154" s="1"/>
  <c i="2" r="L155"/>
  <c i="2" r="N155" s="1"/>
  <c i="2" r="L156"/>
  <c i="2" r="N156" s="1"/>
  <c i="2" r="L157"/>
  <c i="2" r="N157" s="1"/>
  <c i="2" r="L158"/>
  <c i="2" r="N158" s="1"/>
  <c i="2" r="L159"/>
  <c i="2" r="N159" s="1"/>
  <c i="2" r="L160"/>
  <c i="2" r="N160" s="1"/>
  <c i="2" r="L161"/>
  <c i="2" r="N161" s="1"/>
  <c i="2" r="L162"/>
  <c i="2" r="N162" s="1"/>
  <c i="2" r="L118"/>
  <c i="2" r="L92"/>
  <c i="2" r="N92" s="1"/>
  <c i="2" r="L93"/>
  <c i="2" r="N93" s="1"/>
  <c i="2" r="L95"/>
  <c i="2" r="N95" s="1"/>
  <c i="2" r="L97"/>
  <c i="2" r="N97" s="1"/>
  <c i="2" r="L99"/>
  <c i="2" r="N99" s="1"/>
  <c i="2" r="L100"/>
  <c i="2" r="N100" s="1"/>
  <c i="2" r="L102"/>
  <c i="2" r="N102" s="1"/>
  <c i="2" r="L104"/>
  <c i="2" r="N104" s="1"/>
  <c i="2" r="L105"/>
  <c i="2" r="N105" s="1"/>
  <c i="2" r="L106"/>
  <c i="2" r="N106" s="1"/>
  <c i="2" r="L107"/>
  <c i="2" r="N107" s="1"/>
  <c i="2" r="L108"/>
  <c i="2" r="N108" s="1"/>
  <c i="2" r="L109"/>
  <c i="2" r="N109" s="1"/>
  <c i="2" r="L110"/>
  <c i="2" r="N110" s="1"/>
  <c i="2" r="L111"/>
  <c i="2" r="N111" s="1"/>
  <c i="2" r="L113"/>
  <c i="2" r="N113" s="1"/>
  <c i="2" r="L114"/>
  <c i="2" r="N114" s="1"/>
  <c i="2" r="L115"/>
  <c i="2" r="N115" s="1"/>
  <c i="2" r="L116"/>
  <c i="2" r="N116" s="1"/>
  <c i="2" r="L91"/>
  <c i="2" r="L76"/>
  <c i="2" r="N76" s="1"/>
  <c i="2" r="L77"/>
  <c i="2" r="N77" s="1"/>
  <c i="2" r="L78"/>
  <c i="2" r="N78" s="1"/>
  <c i="2" r="L79"/>
  <c i="2" r="N79" s="1"/>
  <c i="2" r="L80"/>
  <c i="2" r="N80" s="1"/>
  <c i="2" r="L81"/>
  <c i="2" r="N81" s="1"/>
  <c i="2" r="L82"/>
  <c i="2" r="N82" s="1"/>
  <c i="2" r="L83"/>
  <c i="2" r="N83" s="1"/>
  <c i="2" r="L85"/>
  <c i="2" r="N85" s="1"/>
  <c i="2" r="L87"/>
  <c i="2" r="N87" s="1"/>
  <c i="2" r="L89"/>
  <c i="2" r="N89" s="1"/>
  <c i="2" r="L75"/>
  <c i="2" r="L72"/>
  <c i="2" r="N72" s="1"/>
  <c i="2" r="L73"/>
  <c i="2" r="N73" s="1"/>
  <c i="2" r="L71"/>
  <c i="2" r="L35"/>
  <c i="2" r="N35" s="1"/>
  <c i="2" r="L36"/>
  <c i="2" r="N36" s="1"/>
  <c i="2" r="L37"/>
  <c i="2" r="N37" s="1"/>
  <c i="2" r="L38"/>
  <c i="2" r="N38" s="1"/>
  <c i="2" r="L39"/>
  <c i="2" r="N39" s="1"/>
  <c i="2" r="L40"/>
  <c i="2" r="N40" s="1"/>
  <c i="2" r="L41"/>
  <c i="2" r="N41" s="1"/>
  <c i="2" r="L42"/>
  <c i="2" r="N42" s="1"/>
  <c i="2" r="L43"/>
  <c i="2" r="N43" s="1"/>
  <c i="2" r="L44"/>
  <c i="2" r="N44" s="1"/>
  <c i="2" r="L45"/>
  <c i="2" r="N45" s="1"/>
  <c i="2" r="L46"/>
  <c i="2" r="N46" s="1"/>
  <c i="2" r="L47"/>
  <c i="2" r="N47" s="1"/>
  <c i="2" r="L48"/>
  <c i="2" r="N48" s="1"/>
  <c i="2" r="L49"/>
  <c i="2" r="N49" s="1"/>
  <c i="2" r="L50"/>
  <c i="2" r="N50" s="1"/>
  <c i="2" r="L51"/>
  <c i="2" r="N51" s="1"/>
  <c i="2" r="L52"/>
  <c i="2" r="N52" s="1"/>
  <c i="2" r="L53"/>
  <c i="2" r="N53" s="1"/>
  <c i="2" r="L54"/>
  <c i="2" r="N54" s="1"/>
  <c i="2" r="L55"/>
  <c i="2" r="N55" s="1"/>
  <c i="2" r="L56"/>
  <c i="2" r="N56" s="1"/>
  <c i="2" r="L57"/>
  <c i="2" r="N57" s="1"/>
  <c i="2" r="L58"/>
  <c i="2" r="N58" s="1"/>
  <c i="2" r="L59"/>
  <c i="2" r="N59" s="1"/>
  <c i="2" r="L60"/>
  <c i="2" r="N60" s="1"/>
  <c i="2" r="L61"/>
  <c i="2" r="N61" s="1"/>
  <c i="2" r="L62"/>
  <c i="2" r="N62" s="1"/>
  <c i="2" r="L63"/>
  <c i="2" r="N63" s="1"/>
  <c i="2" r="L64"/>
  <c i="2" r="N64" s="1"/>
  <c i="2" r="L65"/>
  <c i="2" r="N65" s="1"/>
  <c i="2" r="L66"/>
  <c i="2" r="N66" s="1"/>
  <c i="2" r="L67"/>
  <c i="2" r="N67" s="1"/>
  <c i="2" r="L68"/>
  <c i="2" r="N68" s="1"/>
  <c i="2" r="L69"/>
  <c i="2" r="N69" s="1"/>
  <c i="2" r="L34"/>
  <c i="2" l="1" r="L70"/>
  <c i="2" r="L33"/>
  <c i="2" r="L117"/>
  <c i="2" r="N118"/>
  <c i="2" r="N117" s="1"/>
  <c i="2" r="L90"/>
  <c i="2" r="L74"/>
  <c i="2" r="N75"/>
  <c i="2" r="N74" s="1"/>
  <c i="2" r="N91"/>
  <c i="2" r="N90" s="1"/>
  <c i="2" r="N34"/>
  <c i="2" r="N33" s="1"/>
  <c i="2" r="N71"/>
  <c i="2" r="N70" s="1"/>
  <c i="2" r="L5"/>
  <c i="2" r="N5" s="1"/>
  <c i="2" r="L6"/>
  <c i="2" r="N6" s="1"/>
  <c i="2" r="L7"/>
  <c i="2" r="N7" s="1"/>
  <c i="2" r="L8"/>
  <c i="2" r="N8" s="1"/>
  <c i="2" r="L9"/>
  <c i="2" r="N9" s="1"/>
  <c i="2" r="L10"/>
  <c i="2" r="N10" s="1"/>
  <c i="2" r="L11"/>
  <c i="2" r="N11" s="1"/>
  <c i="2" r="L12"/>
  <c i="2" r="N12" s="1"/>
  <c i="2" r="L13"/>
  <c i="2" r="N13" s="1"/>
  <c i="2" r="L14"/>
  <c i="2" r="N14" s="1"/>
  <c i="2" r="L15"/>
  <c i="2" r="N15" s="1"/>
  <c i="2" r="L16"/>
  <c i="2" r="N16" s="1"/>
  <c i="2" r="L17"/>
  <c i="2" r="N17" s="1"/>
  <c i="2" r="L18"/>
  <c i="2" r="N18" s="1"/>
  <c i="2" r="L19"/>
  <c i="2" r="N19" s="1"/>
  <c i="2" r="L20"/>
  <c i="2" r="N20" s="1"/>
  <c i="2" r="L21"/>
  <c i="2" r="N21" s="1"/>
  <c i="2" r="L22"/>
  <c i="2" r="N22" s="1"/>
  <c i="2" r="L23"/>
  <c i="2" r="N23" s="1"/>
  <c i="2" r="L24"/>
  <c i="2" r="N24" s="1"/>
  <c i="2" r="L26"/>
  <c i="2" r="N26" s="1"/>
  <c i="2" r="L27"/>
  <c i="2" r="N27" s="1"/>
  <c i="2" r="L28"/>
  <c i="2" r="N28" s="1"/>
  <c i="2" r="L30"/>
  <c i="2" r="N30" s="1"/>
  <c i="2" r="L31"/>
  <c i="2" r="N31" s="1"/>
  <c i="2" r="L32"/>
  <c i="2" r="N32" s="1"/>
  <c i="2" r="L4"/>
  <c i="2" l="1" r="L3"/>
  <c i="2" r="N4"/>
  <c i="2" r="N3" s="1"/>
</calcChain>
</file>

<file path=xl/sharedStrings.xml><?xml version="1.0" encoding="utf-8"?>
<sst xmlns="http://schemas.openxmlformats.org/spreadsheetml/2006/main" count="315" uniqueCount="215">
  <si>
    <t>Počet školených osob dle pracovního zařazení 
(převažující pracovní náplň)</t>
  </si>
  <si>
    <t>Cena kurzu</t>
  </si>
  <si>
    <t>Cena CELKEM</t>
  </si>
  <si>
    <t>OBECNÉ IT</t>
  </si>
  <si>
    <t xml:space="preserve">MS Office Excel </t>
  </si>
  <si>
    <t xml:space="preserve">MS Word </t>
  </si>
  <si>
    <t xml:space="preserve">MS Outlook </t>
  </si>
  <si>
    <t xml:space="preserve">MS Access </t>
  </si>
  <si>
    <t xml:space="preserve">MS Sharepoint </t>
  </si>
  <si>
    <t xml:space="preserve">MS Publisher </t>
  </si>
  <si>
    <t xml:space="preserve">MS Office – ostatní programy </t>
  </si>
  <si>
    <t xml:space="preserve">HTML a CSS </t>
  </si>
  <si>
    <t xml:space="preserve">HTML </t>
  </si>
  <si>
    <t xml:space="preserve">CSS </t>
  </si>
  <si>
    <t xml:space="preserve">Adobe Flash </t>
  </si>
  <si>
    <t xml:space="preserve">JavaSkript </t>
  </si>
  <si>
    <t xml:space="preserve">PHP </t>
  </si>
  <si>
    <t xml:space="preserve">Linux základní kurz </t>
  </si>
  <si>
    <t xml:space="preserve">Windows 8 </t>
  </si>
  <si>
    <t xml:space="preserve">AutoCAD základní kurz </t>
  </si>
  <si>
    <t xml:space="preserve">AutoCAD 3D </t>
  </si>
  <si>
    <t xml:space="preserve">CorelDraw </t>
  </si>
  <si>
    <t xml:space="preserve">GIMP </t>
  </si>
  <si>
    <t xml:space="preserve">PhotoShop </t>
  </si>
  <si>
    <t xml:space="preserve">Helios orange </t>
  </si>
  <si>
    <t xml:space="preserve">Helios green </t>
  </si>
  <si>
    <t xml:space="preserve">SAP </t>
  </si>
  <si>
    <t xml:space="preserve">Microsoft dynamics AX </t>
  </si>
  <si>
    <t xml:space="preserve">Pohoda </t>
  </si>
  <si>
    <r>
      <rPr>
        <b/>
        <sz val="11"/>
        <color theme="1"/>
        <rFont val="Calibri"/>
        <family val="2"/>
        <charset val="238"/>
        <scheme val="minor"/>
      </rPr>
      <t>Nejvyšší</t>
    </r>
    <r>
      <rPr>
        <sz val="11"/>
        <color theme="1"/>
        <rFont val="Calibri"/>
        <family val="2"/>
        <charset val="238"/>
        <scheme val="minor"/>
      </rPr>
      <t xml:space="preserve"> představitelé společností
náměstci
ředitelé
řídící pracovníci</t>
    </r>
  </si>
  <si>
    <r>
      <rPr>
        <b/>
        <sz val="11"/>
        <color theme="1"/>
        <rFont val="Calibri"/>
        <family val="2"/>
        <charset val="238"/>
        <scheme val="minor"/>
      </rPr>
      <t>inženýři, magistři</t>
    </r>
    <r>
      <rPr>
        <sz val="11"/>
        <color theme="1"/>
        <rFont val="Calibri"/>
        <family val="2"/>
        <charset val="238"/>
        <scheme val="minor"/>
      </rPr>
      <t xml:space="preserve">
architekti
hlavní účetní
auditoři
</t>
    </r>
  </si>
  <si>
    <r>
      <rPr>
        <b/>
        <sz val="11"/>
        <color theme="1"/>
        <rFont val="Calibri"/>
        <family val="2"/>
        <charset val="238"/>
        <scheme val="minor"/>
      </rPr>
      <t>technici</t>
    </r>
    <r>
      <rPr>
        <sz val="11"/>
        <color theme="1"/>
        <rFont val="Calibri"/>
        <family val="2"/>
        <charset val="238"/>
        <scheme val="minor"/>
      </rPr>
      <t xml:space="preserve">
mistři
odborní pracovníci (obchodní zástupci, odborní účetní, nákupčí,  vedoucí administrativy, odborní asistenti
</t>
    </r>
  </si>
  <si>
    <r>
      <rPr>
        <b/>
        <sz val="11"/>
        <color theme="1"/>
        <rFont val="Calibri"/>
        <family val="2"/>
        <charset val="238"/>
        <scheme val="minor"/>
      </rPr>
      <t>všeobecní</t>
    </r>
    <r>
      <rPr>
        <sz val="11"/>
        <color theme="1"/>
        <rFont val="Calibri"/>
        <family val="2"/>
        <charset val="238"/>
        <scheme val="minor"/>
      </rPr>
      <t xml:space="preserve"> asistenti, účetní, referenti, fakturanti, mzdoví účetní</t>
    </r>
  </si>
  <si>
    <r>
      <t xml:space="preserve">pracovníci ve </t>
    </r>
    <r>
      <rPr>
        <b/>
        <sz val="11"/>
        <color theme="1"/>
        <rFont val="Calibri"/>
        <family val="2"/>
        <charset val="238"/>
        <scheme val="minor"/>
      </rPr>
      <t>službách</t>
    </r>
    <r>
      <rPr>
        <sz val="11"/>
        <color theme="1"/>
        <rFont val="Calibri"/>
        <family val="2"/>
        <charset val="238"/>
        <scheme val="minor"/>
      </rPr>
      <t xml:space="preserve"> - prodavači</t>
    </r>
  </si>
  <si>
    <r>
      <t xml:space="preserve">pracovníci v </t>
    </r>
    <r>
      <rPr>
        <b/>
        <sz val="11"/>
        <color theme="1"/>
        <rFont val="Calibri"/>
        <family val="2"/>
        <charset val="238"/>
        <scheme val="minor"/>
      </rPr>
      <t>zemědělství</t>
    </r>
    <r>
      <rPr>
        <sz val="11"/>
        <color theme="1"/>
        <rFont val="Calibri"/>
        <family val="2"/>
        <charset val="238"/>
        <scheme val="minor"/>
      </rPr>
      <t xml:space="preserve"> a lesnictví</t>
    </r>
  </si>
  <si>
    <r>
      <rPr>
        <b/>
        <sz val="11"/>
        <color theme="1"/>
        <rFont val="Calibri"/>
        <family val="2"/>
        <charset val="238"/>
        <scheme val="minor"/>
      </rPr>
      <t>řemeslníci a opraváři -</t>
    </r>
    <r>
      <rPr>
        <sz val="11"/>
        <color theme="1"/>
        <rFont val="Calibri"/>
        <family val="2"/>
        <charset val="238"/>
        <scheme val="minor"/>
      </rPr>
      <t xml:space="preserve"> zedníci, pokrývači, malíři, lakýrníci, montéři, nástrojáři, seřizovači, obsluha obráběcích strojů, mechanici a opraváři strojů, truhláři</t>
    </r>
  </si>
  <si>
    <r>
      <rPr>
        <b/>
        <sz val="11"/>
        <color theme="1"/>
        <rFont val="Calibri"/>
        <family val="2"/>
        <charset val="238"/>
        <scheme val="minor"/>
      </rPr>
      <t xml:space="preserve">obsluha strojů </t>
    </r>
    <r>
      <rPr>
        <sz val="11"/>
        <color theme="1"/>
        <rFont val="Calibri"/>
        <family val="2"/>
        <charset val="238"/>
        <scheme val="minor"/>
      </rPr>
      <t>- lakovací zařízení, chemická výroba, plast, prvotní zpracování dřeva, balení, etiketování, obsluha pojizdních zařízení</t>
    </r>
  </si>
  <si>
    <r>
      <rPr>
        <b/>
        <sz val="11"/>
        <color theme="1"/>
        <rFont val="Calibri"/>
        <family val="2"/>
        <charset val="238"/>
        <scheme val="minor"/>
      </rPr>
      <t xml:space="preserve">pomocní a nekvalifikovaní - </t>
    </r>
    <r>
      <rPr>
        <sz val="11"/>
        <color theme="1"/>
        <rFont val="Calibri"/>
        <family val="2"/>
        <charset val="238"/>
        <scheme val="minor"/>
      </rPr>
      <t>uklízečky, pomocníci ve výrobě, ruční balení</t>
    </r>
  </si>
  <si>
    <t>MĚKKÉ A MANAŽERSKÉ DOVEDNOSTI</t>
  </si>
  <si>
    <t xml:space="preserve">Vyjednávání a argumentace </t>
  </si>
  <si>
    <t xml:space="preserve">Asertivní jednání </t>
  </si>
  <si>
    <t xml:space="preserve">Efektivní komunikace </t>
  </si>
  <si>
    <t xml:space="preserve">Emoční inteligence </t>
  </si>
  <si>
    <t xml:space="preserve">Firemní kultura </t>
  </si>
  <si>
    <t xml:space="preserve">Hodnocení zaměstnanců </t>
  </si>
  <si>
    <t xml:space="preserve">Jednání a vyjednávání </t>
  </si>
  <si>
    <t xml:space="preserve">Komunikace v obtížných situacích </t>
  </si>
  <si>
    <t xml:space="preserve">Konfliktní situace </t>
  </si>
  <si>
    <t xml:space="preserve">Vedení a koučink zaměstnanců </t>
  </si>
  <si>
    <t xml:space="preserve">Management (řízení) změn </t>
  </si>
  <si>
    <t xml:space="preserve">Motivace zaměstnanců </t>
  </si>
  <si>
    <t xml:space="preserve">Obchodní dovednosti </t>
  </si>
  <si>
    <t xml:space="preserve">Postupy výběru zaměstnanců </t>
  </si>
  <si>
    <t xml:space="preserve">Prezentační dovednosti </t>
  </si>
  <si>
    <t xml:space="preserve">Rétorika </t>
  </si>
  <si>
    <t xml:space="preserve">Stres a jeho odstraňování </t>
  </si>
  <si>
    <t xml:space="preserve">Time management </t>
  </si>
  <si>
    <t xml:space="preserve">IMAGE obchodníka </t>
  </si>
  <si>
    <t xml:space="preserve">Kompetentní manažer </t>
  </si>
  <si>
    <t xml:space="preserve">Kreativní metody v řízení </t>
  </si>
  <si>
    <t xml:space="preserve">Marketingový a komunikační mix </t>
  </si>
  <si>
    <t xml:space="preserve">Nátlakové metody - jak se bránit </t>
  </si>
  <si>
    <t xml:space="preserve">Obchodní jednání </t>
  </si>
  <si>
    <t xml:space="preserve">Osobnostní typologie zákazníka </t>
  </si>
  <si>
    <t xml:space="preserve">Pokročilé vyjednávací techniky </t>
  </si>
  <si>
    <t xml:space="preserve">Psychologie v obchodě </t>
  </si>
  <si>
    <t xml:space="preserve">Snižování nákladů </t>
  </si>
  <si>
    <t xml:space="preserve">Strategické myšlení, plánování, rozhodování a řízení </t>
  </si>
  <si>
    <t xml:space="preserve">Týmová spolupráce </t>
  </si>
  <si>
    <t xml:space="preserve">Vnitrofiremní komunikace </t>
  </si>
  <si>
    <t xml:space="preserve">Zvyšování efektivity procesů </t>
  </si>
  <si>
    <t xml:space="preserve">Zvyšování výkonnosti </t>
  </si>
  <si>
    <t xml:space="preserve">Projektové řízení </t>
  </si>
  <si>
    <t xml:space="preserve">Štíhlá výroba (konkrétní systémy) </t>
  </si>
  <si>
    <t xml:space="preserve">Koučink </t>
  </si>
  <si>
    <t>JAZYKOVÉ VZDĚLÁVÁNÍ</t>
  </si>
  <si>
    <t>Anglický jazyk</t>
  </si>
  <si>
    <t>Německý jazyk</t>
  </si>
  <si>
    <t>další</t>
  </si>
  <si>
    <t>SPECIALIZOVANÉ IT</t>
  </si>
  <si>
    <t xml:space="preserve">XML </t>
  </si>
  <si>
    <t xml:space="preserve">Java </t>
  </si>
  <si>
    <t xml:space="preserve">C# </t>
  </si>
  <si>
    <t xml:space="preserve">C++ </t>
  </si>
  <si>
    <t xml:space="preserve">Python </t>
  </si>
  <si>
    <t xml:space="preserve">Perl </t>
  </si>
  <si>
    <t xml:space="preserve">SQL </t>
  </si>
  <si>
    <t xml:space="preserve">MySQL </t>
  </si>
  <si>
    <t xml:space="preserve">Zabezpečení webových aplikací </t>
  </si>
  <si>
    <t xml:space="preserve">Windows server 2012 - instalace a konfigurace </t>
  </si>
  <si>
    <t xml:space="preserve">Windows server 2012 - správa serveru </t>
  </si>
  <si>
    <t xml:space="preserve">MS SQL Server 2012 </t>
  </si>
  <si>
    <t>ÚČETNÍ, EKONOMICKÉ A PRÁVNÍ KURZY</t>
  </si>
  <si>
    <t xml:space="preserve">Novinky v daních a účetnictví </t>
  </si>
  <si>
    <t xml:space="preserve">Účtování v cizí měně </t>
  </si>
  <si>
    <t xml:space="preserve">Daň z přidané hodnoty </t>
  </si>
  <si>
    <t xml:space="preserve">Daně z příjmu právnických osob </t>
  </si>
  <si>
    <t xml:space="preserve">Daně z příjmu fyzických osob </t>
  </si>
  <si>
    <t xml:space="preserve">Účetní závěrka </t>
  </si>
  <si>
    <t xml:space="preserve">Mzdové účetnictví </t>
  </si>
  <si>
    <t xml:space="preserve">Cestovní náhrady </t>
  </si>
  <si>
    <t xml:space="preserve">Hmotný a nehmotný majetek </t>
  </si>
  <si>
    <t xml:space="preserve">Pohledávky </t>
  </si>
  <si>
    <t xml:space="preserve">Ekonomické minimum/základy </t>
  </si>
  <si>
    <t xml:space="preserve">Cash flow </t>
  </si>
  <si>
    <t xml:space="preserve">Finanční řízení </t>
  </si>
  <si>
    <t xml:space="preserve">Fakturace, doklady </t>
  </si>
  <si>
    <t xml:space="preserve">Kalkulace nákladů </t>
  </si>
  <si>
    <t xml:space="preserve">Incoterms </t>
  </si>
  <si>
    <t xml:space="preserve">Právní minimum </t>
  </si>
  <si>
    <t xml:space="preserve">Veřejné zakázky </t>
  </si>
  <si>
    <t xml:space="preserve">Smluvní vztahy </t>
  </si>
  <si>
    <t xml:space="preserve">Insolvenční řízení </t>
  </si>
  <si>
    <t>TECHNICKÉ A JINÉ ODBORNÉ VZDĚLÁVÁNÍ</t>
  </si>
  <si>
    <t xml:space="preserve">Svařování – zaškolení pracovníků </t>
  </si>
  <si>
    <t xml:space="preserve">Svařování – základní kurzy </t>
  </si>
  <si>
    <t xml:space="preserve">Svařování kurzy dle normy ČSN EN 287-1 </t>
  </si>
  <si>
    <t xml:space="preserve">Periodické přezkoušení dle normy ČSN EN 287-1 </t>
  </si>
  <si>
    <t xml:space="preserve">Obsluha motorové řetězové pily a křovinořezu </t>
  </si>
  <si>
    <t xml:space="preserve">Obsluha manipulačních vozíků </t>
  </si>
  <si>
    <t xml:space="preserve">Vazač břemen </t>
  </si>
  <si>
    <t xml:space="preserve">Výškové práce </t>
  </si>
  <si>
    <t xml:space="preserve">Obsluha pracovních plošin </t>
  </si>
  <si>
    <t xml:space="preserve">Obsluha tlakových nádob stabilních </t>
  </si>
  <si>
    <t xml:space="preserve">Základní kurz obsluhy stavebních strojů </t>
  </si>
  <si>
    <t xml:space="preserve">Odborná způsobilost v elektrotechnice dle vyhlášky č. 50/1978 </t>
  </si>
  <si>
    <t xml:space="preserve">Obsluha hydraulické ruky </t>
  </si>
  <si>
    <t xml:space="preserve">Obsluha lesnických kolových traktorů </t>
  </si>
  <si>
    <t xml:space="preserve">Užívání expanzivních přístrojů pro vstřelování </t>
  </si>
  <si>
    <t xml:space="preserve">Gastronomické kurzy </t>
  </si>
  <si>
    <t xml:space="preserve">Obsluha CNC obráběcích strojů </t>
  </si>
  <si>
    <t xml:space="preserve">Řidičské oprávnění skupiny B </t>
  </si>
  <si>
    <t xml:space="preserve">Řidičské oprávnění skupiny C (rozšíření z B na C) </t>
  </si>
  <si>
    <t xml:space="preserve">Řidičské oprávnění skupiny D (rozšíření z C na D) </t>
  </si>
  <si>
    <t xml:space="preserve">Řidičské oprávnění skupiny T </t>
  </si>
  <si>
    <t xml:space="preserve">Vstřikování plastů </t>
  </si>
  <si>
    <t xml:space="preserve">Stavební truhlář </t>
  </si>
  <si>
    <t xml:space="preserve">Truhlář nábytkář </t>
  </si>
  <si>
    <t xml:space="preserve">Lakýrník natěrač </t>
  </si>
  <si>
    <t xml:space="preserve">Opakovací školení obsluhy manipulačních vozíků </t>
  </si>
  <si>
    <t xml:space="preserve">Opakovací školení Vazači </t>
  </si>
  <si>
    <t xml:space="preserve">Opakovací školení odborné způsobilosti v elektrotechnice dle vyhlášky č. 50/1978 Sb. </t>
  </si>
  <si>
    <t xml:space="preserve">Opakovací školení obsluhy expanzních přístrojů - Vstřelovači </t>
  </si>
  <si>
    <t xml:space="preserve">Opakovací školení obsluhy pracovních plošin </t>
  </si>
  <si>
    <t xml:space="preserve">Opakovací školení lešenářů </t>
  </si>
  <si>
    <t xml:space="preserve">Opakovací školení na obsluhu motorových pil a křovinořezů </t>
  </si>
  <si>
    <t xml:space="preserve">Opakovací školení obsluhy stavebních strojů </t>
  </si>
  <si>
    <t xml:space="preserve">Opakovací školení obsluhy hydraulických ruk </t>
  </si>
  <si>
    <t xml:space="preserve">Trenérské kurzy </t>
  </si>
  <si>
    <t xml:space="preserve">Masérský kurz </t>
  </si>
  <si>
    <t xml:space="preserve">Výživový poradce </t>
  </si>
  <si>
    <t xml:space="preserve">Sanitář </t>
  </si>
  <si>
    <t xml:space="preserve">Zdravotník zotavovacích akcí </t>
  </si>
  <si>
    <t>Počet osobo hodin</t>
  </si>
  <si>
    <t>x</t>
  </si>
  <si>
    <t>MS Office Excel II</t>
  </si>
  <si>
    <t>MOTOMAN</t>
  </si>
  <si>
    <t>Microsoft dynamics AX - pokročilé funkce</t>
  </si>
  <si>
    <t>Počet skupin</t>
  </si>
  <si>
    <t>TERMÍNY ŠKOLENÍ</t>
  </si>
  <si>
    <t>březen</t>
  </si>
  <si>
    <t>duben</t>
  </si>
  <si>
    <t>květen</t>
  </si>
  <si>
    <t>červen</t>
  </si>
  <si>
    <t>červenec</t>
  </si>
  <si>
    <t>srpen</t>
  </si>
  <si>
    <t>Žatec, Na Astře 3001, zasedací místnost</t>
  </si>
  <si>
    <t>u</t>
  </si>
  <si>
    <t>Žatec, Galerie Sladovna, Masarykova 356</t>
  </si>
  <si>
    <t>o</t>
  </si>
  <si>
    <t>Společnost</t>
  </si>
  <si>
    <t>Praemia Edu</t>
  </si>
  <si>
    <t>Elna Počerady</t>
  </si>
  <si>
    <t>Yaskawa Czech s.r.o.</t>
  </si>
  <si>
    <t>Toyota Material Handling</t>
  </si>
  <si>
    <t>AZ jeřáby</t>
  </si>
  <si>
    <t>Gradua</t>
  </si>
  <si>
    <t>Real.CZ, s.r.o.</t>
  </si>
  <si>
    <t>M. Balej</t>
  </si>
  <si>
    <t>Radka Herclíková</t>
  </si>
  <si>
    <t>Edost, Chomutov</t>
  </si>
  <si>
    <t>Kontaktní osoba</t>
  </si>
  <si>
    <t>tel.</t>
  </si>
  <si>
    <t>e-mail</t>
  </si>
  <si>
    <t xml:space="preserve">r.herclikova@edost.cz </t>
  </si>
  <si>
    <t>474 628 347</t>
  </si>
  <si>
    <t>Novák Jindřich</t>
  </si>
  <si>
    <t xml:space="preserve">Jindrich.Novak@yaskawa.eu.com </t>
  </si>
  <si>
    <t>Purkarová Eliška</t>
  </si>
  <si>
    <t>epurkarova@cegos.cz</t>
  </si>
  <si>
    <t>226 006 387, mobil: 602 648 419</t>
  </si>
  <si>
    <t>Lapáček Jan</t>
  </si>
  <si>
    <t>Lapacek.Jan@elnaservis.cz</t>
  </si>
  <si>
    <t>bachofner@volny.cz</t>
  </si>
  <si>
    <t>J. Bachofner</t>
  </si>
  <si>
    <t>webcom</t>
  </si>
  <si>
    <t>Lada Foltýnová</t>
  </si>
  <si>
    <t>Gopas</t>
  </si>
  <si>
    <t>Kříž</t>
  </si>
  <si>
    <t>Zeman Pavel</t>
  </si>
  <si>
    <t>Název kurzu</t>
  </si>
  <si>
    <t>Počet hodin na skupinu</t>
  </si>
  <si>
    <t>Počet osob pro otevřený kurz</t>
  </si>
  <si>
    <t>Místo realizace</t>
  </si>
  <si>
    <t>Otevřený/uzavřený kurz</t>
  </si>
  <si>
    <t>CELKEM</t>
  </si>
  <si>
    <t>Uzavřený</t>
  </si>
  <si>
    <t>Otevřený</t>
  </si>
  <si>
    <t>Česká republika, mimo Prahy</t>
  </si>
  <si>
    <t>Žatec, Na Astře 3001</t>
  </si>
  <si>
    <t>Žatec, Galerie Sladovna</t>
  </si>
  <si>
    <t>Časová dotace na skupinu a kurz</t>
  </si>
  <si>
    <t>Cena za skupinu/osobu otevřený kurz</t>
  </si>
  <si>
    <t>Cena celkem</t>
  </si>
  <si>
    <t>Předpokládaný počet osob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</si>
</sst>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borderId="0" fillId="0" fontId="0" numFmtId="0"/>
    <xf applyAlignment="0" applyBorder="0" applyFill="0" applyNumberFormat="0" applyProtection="0" borderId="0" fillId="0" fontId="3" numFmtId="0"/>
  </cellStyleXfs>
  <cellXfs count="170">
    <xf borderId="0" fillId="0" fontId="0" numFmtId="0" xfId="0"/>
    <xf applyAlignment="1" applyBorder="1" applyFill="1" borderId="1" fillId="3" fontId="0" numFmtId="0" xfId="0">
      <alignment horizontal="center"/>
    </xf>
    <xf applyAlignment="1" applyBorder="1" applyFont="1" borderId="1" fillId="0" fontId="0" numFmtId="0" xfId="0">
      <alignment horizontal="center" vertical="center" wrapText="1"/>
    </xf>
    <xf applyAlignment="1" applyBorder="1" applyFill="1" applyFont="1" borderId="1" fillId="0" fontId="0" numFmtId="0" xfId="0">
      <alignment horizontal="center" vertical="center" wrapText="1"/>
    </xf>
    <xf applyAlignment="1" applyBorder="1" applyFill="1" applyFont="1" borderId="1" fillId="4" fontId="1" numFmtId="0" xfId="0">
      <alignment wrapText="1"/>
    </xf>
    <xf applyAlignment="1" applyBorder="1" applyFill="1" borderId="1" fillId="4" fontId="0" numFmtId="0" xfId="0">
      <alignment horizontal="center"/>
    </xf>
    <xf applyAlignment="1" applyBorder="1" applyFill="1" borderId="2" fillId="4" fontId="0" numFmtId="0" xfId="0">
      <alignment horizontal="center"/>
    </xf>
    <xf applyAlignment="1" applyBorder="1" applyFill="1" applyProtection="1" borderId="2" fillId="2" fontId="0" numFmtId="0" xfId="0">
      <alignment horizontal="center"/>
      <protection locked="0"/>
    </xf>
    <xf applyAlignment="1" applyBorder="1" applyFill="1" applyProtection="1" borderId="1" fillId="2" fontId="0" numFmtId="0" xfId="0">
      <alignment horizontal="center"/>
      <protection locked="0"/>
    </xf>
    <xf applyAlignment="1" applyBorder="1" applyFill="1" applyProtection="1" borderId="1" fillId="2" fontId="0" numFmtId="0" xfId="0">
      <alignment wrapText="1"/>
      <protection locked="0"/>
    </xf>
    <xf applyBorder="1" applyFill="1" applyProtection="1" borderId="1" fillId="2" fontId="0" numFmtId="0" xfId="0">
      <protection locked="0"/>
    </xf>
    <xf applyAlignment="1" applyBorder="1" applyFill="1" applyProtection="1" borderId="2" fillId="4" fontId="0" numFmtId="0" xfId="0">
      <alignment horizontal="center"/>
    </xf>
    <xf applyAlignment="1" applyBorder="1" applyFill="1" applyNumberFormat="1" applyProtection="1" borderId="2" fillId="4" fontId="0" numFmtId="3" xfId="0">
      <alignment horizontal="center"/>
    </xf>
    <xf applyAlignment="1" applyBorder="1" applyNumberFormat="1" borderId="1" fillId="0" fontId="0" numFmtId="3" xfId="0">
      <alignment horizontal="center"/>
    </xf>
    <xf applyAlignment="1" applyBorder="1" applyFill="1" applyNumberFormat="1" borderId="2" fillId="4" fontId="0" numFmtId="3" xfId="0">
      <alignment horizontal="center"/>
    </xf>
    <xf applyAlignment="1" applyBorder="1" applyFill="1" applyNumberFormat="1" borderId="1" fillId="4" fontId="0" numFmtId="3" xfId="0">
      <alignment horizontal="center"/>
    </xf>
    <xf applyAlignment="1" applyBorder="1" applyFill="1" applyNumberFormat="1" borderId="1" fillId="0" fontId="0" numFmtId="3" xfId="0">
      <alignment horizontal="center"/>
    </xf>
    <xf applyAlignment="1" applyBorder="1" applyFill="1" applyProtection="1" borderId="1" fillId="5" fontId="0" numFmtId="0" xfId="0">
      <alignment horizontal="center"/>
      <protection locked="0"/>
    </xf>
    <xf applyAlignment="1" applyBorder="1" applyFill="1" applyProtection="1" borderId="2" fillId="5" fontId="0" numFmtId="0" xfId="0">
      <alignment horizontal="center"/>
      <protection locked="0"/>
    </xf>
    <xf applyAlignment="1" applyBorder="1" applyFill="1" applyProtection="1" borderId="2" fillId="3" fontId="0" numFmtId="0" xfId="0">
      <alignment horizontal="center"/>
    </xf>
    <xf applyAlignment="1" applyBorder="1" applyFill="1" applyProtection="1" borderId="1" fillId="3" fontId="0" numFmtId="0" xfId="0">
      <alignment horizontal="center"/>
    </xf>
    <xf applyBorder="1" borderId="1" fillId="0" fontId="0" numFmtId="0" xfId="0"/>
    <xf applyAlignment="1" applyBorder="1" applyFill="1" applyFont="1" borderId="1" fillId="6" fontId="1" numFmtId="0" xfId="0">
      <alignment horizontal="center" vertical="center" wrapText="1"/>
    </xf>
    <xf applyAlignment="1" applyBorder="1" applyNumberFormat="1" borderId="0" fillId="0" fontId="0" numFmtId="3" xfId="0">
      <alignment horizontal="center"/>
    </xf>
    <xf applyAlignment="1" applyBorder="1" applyFill="1" applyNumberFormat="1" borderId="0" fillId="4" fontId="0" numFmtId="3" xfId="0">
      <alignment horizontal="center"/>
    </xf>
    <xf applyAlignment="1" applyBorder="1" applyFill="1" applyNumberFormat="1" borderId="0" fillId="0" fontId="0" numFmtId="3" xfId="0">
      <alignment horizontal="center"/>
    </xf>
    <xf applyAlignment="1" applyBorder="1" applyFill="1" applyFont="1" borderId="1" fillId="0" fontId="2" numFmtId="0" xfId="0">
      <alignment horizontal="center" vertical="center" wrapText="1"/>
    </xf>
    <xf applyAlignment="1" applyBorder="1" applyFill="1" applyNumberFormat="1" applyProtection="1" borderId="2" fillId="0" fontId="0" numFmtId="3" xfId="0">
      <alignment horizontal="center"/>
    </xf>
    <xf applyFill="1" borderId="0" fillId="0" fontId="0" numFmtId="0" xfId="0"/>
    <xf applyFont="1" borderId="0" fillId="0" fontId="4" numFmtId="0" xfId="0"/>
    <xf borderId="0" fillId="0" fontId="3" numFmtId="0" xfId="1"/>
    <xf applyAlignment="1" applyBorder="1" applyFill="1" applyFont="1" borderId="5" fillId="3" fontId="7" numFmtId="0" xfId="0">
      <alignment horizontal="center" vertical="center" wrapText="1"/>
    </xf>
    <xf applyAlignment="1" applyBorder="1" applyFill="1" applyFont="1" applyNumberFormat="1" borderId="0" fillId="6" fontId="1" numFmtId="17" xfId="0">
      <alignment horizontal="center"/>
    </xf>
    <xf applyAlignment="1" applyBorder="1" applyFill="1" applyFont="1" borderId="5" fillId="3" fontId="1" numFmtId="0" xfId="0">
      <alignment horizontal="center" vertical="center" wrapText="1"/>
    </xf>
    <xf applyAlignment="1" applyBorder="1" borderId="1" fillId="0" fontId="0" numFmtId="0" xfId="0">
      <alignment horizontal="center"/>
    </xf>
    <xf applyAlignment="1" borderId="0" fillId="0" fontId="0" numFmtId="0" xfId="0">
      <alignment horizontal="center"/>
    </xf>
    <xf applyAlignment="1" applyBorder="1" applyFill="1" applyProtection="1" borderId="4" fillId="2" fontId="0" numFmtId="0" xfId="0">
      <alignment wrapText="1"/>
      <protection locked="0"/>
    </xf>
    <xf applyAlignment="1" applyBorder="1" applyFill="1" applyProtection="1" borderId="3" fillId="2" fontId="0" numFmtId="0" xfId="0">
      <alignment wrapText="1"/>
      <protection locked="0"/>
    </xf>
    <xf applyAlignment="1" applyBorder="1" applyFill="1" borderId="1" fillId="0" fontId="0" numFmtId="0" xfId="0">
      <alignment horizontal="center"/>
    </xf>
    <xf applyBorder="1" borderId="2" fillId="0" fontId="0" numFmtId="0" xfId="0"/>
    <xf applyAlignment="1" applyBorder="1" applyFill="1" applyFont="1" borderId="3" fillId="0" fontId="7" numFmtId="0" xfId="0">
      <alignment horizontal="center" vertical="center" wrapText="1"/>
    </xf>
    <xf applyAlignment="1" applyBorder="1" applyFill="1" borderId="3" fillId="3" fontId="0" numFmtId="0" xfId="0">
      <alignment horizontal="center"/>
    </xf>
    <xf applyBorder="1" borderId="3" fillId="0" fontId="0" numFmtId="0" xfId="0"/>
    <xf applyAlignment="1" applyBorder="1" applyFill="1" borderId="4" fillId="3" fontId="0" numFmtId="0" xfId="0">
      <alignment horizontal="center"/>
    </xf>
    <xf applyBorder="1" borderId="4" fillId="0" fontId="0" numFmtId="0" xfId="0"/>
    <xf applyAlignment="1" applyBorder="1" applyFill="1" applyProtection="1" borderId="5" fillId="2" fontId="0" numFmtId="0" xfId="0">
      <alignment wrapText="1"/>
      <protection locked="0"/>
    </xf>
    <xf applyAlignment="1" applyBorder="1" applyFill="1" borderId="5" fillId="3" fontId="0" numFmtId="0" xfId="0">
      <alignment horizontal="center"/>
    </xf>
    <xf applyAlignment="1" applyBorder="1" applyFill="1" applyNumberFormat="1" applyProtection="1" borderId="11" fillId="0" fontId="0" numFmtId="3" xfId="0">
      <alignment horizontal="center"/>
    </xf>
    <xf applyAlignment="1" applyBorder="1" applyFill="1" applyNumberFormat="1" borderId="12" fillId="0" fontId="3" numFmtId="3" xfId="1">
      <alignment horizontal="center"/>
    </xf>
    <xf applyBorder="1" borderId="12" fillId="0" fontId="0" numFmtId="0" xfId="0"/>
    <xf applyAlignment="1" applyBorder="1" applyFill="1" applyFont="1" borderId="13" fillId="4" fontId="1" numFmtId="0" xfId="0">
      <alignment wrapText="1"/>
    </xf>
    <xf applyAlignment="1" applyBorder="1" applyFill="1" borderId="14" fillId="4" fontId="0" numFmtId="0" xfId="0">
      <alignment horizontal="center"/>
    </xf>
    <xf applyAlignment="1" applyBorder="1" applyFill="1" applyProtection="1" borderId="15" fillId="2" fontId="0" numFmtId="0" xfId="0">
      <alignment wrapText="1"/>
      <protection locked="0"/>
    </xf>
    <xf applyAlignment="1" applyBorder="1" applyFill="1" borderId="16" fillId="3" fontId="0" numFmtId="0" xfId="0">
      <alignment horizontal="center"/>
    </xf>
    <xf applyAlignment="1" applyBorder="1" applyFill="1" applyProtection="1" borderId="17" fillId="2" fontId="0" numFmtId="0" xfId="0">
      <alignment wrapText="1"/>
      <protection locked="0"/>
    </xf>
    <xf applyAlignment="1" applyBorder="1" applyFill="1" borderId="18" fillId="3" fontId="0" numFmtId="0" xfId="0">
      <alignment horizontal="center"/>
    </xf>
    <xf applyAlignment="1" applyBorder="1" applyFill="1" applyFont="1" applyNumberFormat="1" borderId="9" fillId="0" fontId="5" numFmtId="3" xfId="1">
      <alignment horizontal="center"/>
    </xf>
    <xf applyAlignment="1" applyBorder="1" applyFill="1" applyFont="1" applyNumberFormat="1" borderId="8" fillId="0" fontId="5" numFmtId="3" xfId="1">
      <alignment horizontal="center"/>
    </xf>
    <xf applyBorder="1" borderId="19" fillId="0" fontId="0" numFmtId="0" xfId="0"/>
    <xf applyAlignment="1" applyBorder="1" borderId="19" fillId="0" fontId="0" numFmtId="0" xfId="0">
      <alignment horizontal="center"/>
    </xf>
    <xf applyBorder="1" borderId="14" fillId="0" fontId="0" numFmtId="0" xfId="0"/>
    <xf applyAlignment="1" applyBorder="1" borderId="15" fillId="0" fontId="0" numFmtId="0" xfId="0">
      <alignment horizontal="center"/>
    </xf>
    <xf applyBorder="1" borderId="16" fillId="0" fontId="0" numFmtId="0" xfId="0"/>
    <xf applyAlignment="1" applyBorder="1" borderId="17" fillId="0" fontId="0" numFmtId="0" xfId="0">
      <alignment horizontal="center"/>
    </xf>
    <xf applyBorder="1" borderId="20" fillId="0" fontId="0" numFmtId="0" xfId="0"/>
    <xf applyAlignment="1" applyBorder="1" borderId="20" fillId="0" fontId="0" numFmtId="0" xfId="0">
      <alignment horizontal="center"/>
    </xf>
    <xf applyBorder="1" borderId="18" fillId="0" fontId="0" numFmtId="0" xfId="0"/>
    <xf applyAlignment="1" applyBorder="1" applyFill="1" applyNumberFormat="1" borderId="12" fillId="0" fontId="0" numFmtId="3" xfId="0">
      <alignment horizontal="center"/>
    </xf>
    <xf applyAlignment="1" applyBorder="1" applyFill="1" applyNumberFormat="1" borderId="8" fillId="0" fontId="0" numFmtId="3" xfId="0">
      <alignment horizontal="center"/>
    </xf>
    <xf applyAlignment="1" applyBorder="1" applyFill="1" applyFont="1" borderId="21" fillId="4" fontId="1" numFmtId="0" xfId="0">
      <alignment wrapText="1"/>
    </xf>
    <xf applyAlignment="1" applyBorder="1" applyFill="1" borderId="22" fillId="4" fontId="0" numFmtId="0" xfId="0">
      <alignment horizontal="center"/>
    </xf>
    <xf applyAlignment="1" applyBorder="1" applyFill="1" applyNumberFormat="1" borderId="6" fillId="0" fontId="0" numFmtId="3" xfId="0">
      <alignment horizontal="center"/>
    </xf>
    <xf applyAlignment="1" applyBorder="1" borderId="21" fillId="0" fontId="0" numFmtId="0" xfId="0">
      <alignment horizontal="center"/>
    </xf>
    <xf applyBorder="1" borderId="23" fillId="0" fontId="0" numFmtId="0" xfId="0"/>
    <xf applyAlignment="1" applyBorder="1" borderId="23" fillId="0" fontId="0" numFmtId="0" xfId="0">
      <alignment horizontal="center"/>
    </xf>
    <xf applyAlignment="1" applyBorder="1" applyFill="1" borderId="23" fillId="0" fontId="0" numFmtId="0" xfId="0">
      <alignment horizontal="center"/>
    </xf>
    <xf applyBorder="1" borderId="22" fillId="0" fontId="0" numFmtId="0" xfId="0"/>
    <xf applyAlignment="1" applyBorder="1" applyFill="1" applyProtection="1" borderId="13" fillId="2" fontId="0" numFmtId="0" xfId="0">
      <alignment wrapText="1"/>
      <protection locked="0"/>
    </xf>
    <xf applyAlignment="1" applyBorder="1" applyFill="1" borderId="14" fillId="3" fontId="0" numFmtId="0" xfId="0">
      <alignment horizontal="center"/>
    </xf>
    <xf applyAlignment="1" applyBorder="1" applyFill="1" applyNumberFormat="1" borderId="7" fillId="0" fontId="0" numFmtId="3" xfId="0">
      <alignment horizontal="center"/>
    </xf>
    <xf applyAlignment="1" applyBorder="1" borderId="13" fillId="0" fontId="0" numFmtId="0" xfId="0">
      <alignment horizontal="center"/>
    </xf>
    <xf applyAlignment="1" applyBorder="1" applyFill="1" applyProtection="1" borderId="21" fillId="2" fontId="0" numFmtId="0" xfId="0">
      <alignment wrapText="1"/>
      <protection locked="0"/>
    </xf>
    <xf applyAlignment="1" applyBorder="1" applyFill="1" borderId="22" fillId="3" fontId="0" numFmtId="0" xfId="0">
      <alignment horizontal="center"/>
    </xf>
    <xf applyAlignment="1" applyBorder="1" applyFill="1" applyNumberFormat="1" borderId="9" fillId="0" fontId="0" numFmtId="3" xfId="0">
      <alignment horizontal="center"/>
    </xf>
    <xf applyAlignment="1" applyBorder="1" applyFill="1" applyProtection="1" borderId="24" fillId="2" fontId="0" numFmtId="0" xfId="0">
      <alignment wrapText="1"/>
      <protection locked="0"/>
    </xf>
    <xf applyAlignment="1" applyBorder="1" applyFill="1" borderId="25" fillId="3" fontId="0" numFmtId="0" xfId="0">
      <alignment horizontal="center"/>
    </xf>
    <xf applyAlignment="1" applyBorder="1" applyFill="1" applyNumberFormat="1" borderId="10" fillId="0" fontId="0" numFmtId="3" xfId="0">
      <alignment horizontal="center"/>
    </xf>
    <xf applyAlignment="1" applyBorder="1" borderId="24" fillId="0" fontId="0" numFmtId="0" xfId="0">
      <alignment horizontal="center"/>
    </xf>
    <xf applyAlignment="1" applyBorder="1" borderId="3" fillId="0" fontId="0" numFmtId="0" xfId="0">
      <alignment horizontal="center"/>
    </xf>
    <xf applyBorder="1" borderId="25" fillId="0" fontId="0" numFmtId="0" xfId="0"/>
    <xf applyAlignment="1" applyBorder="1" applyFill="1" borderId="19" fillId="0" fontId="0" numFmtId="0" xfId="0">
      <alignment horizontal="center"/>
    </xf>
    <xf applyAlignment="1" applyBorder="1" applyFill="1" applyFont="1" applyNumberFormat="1" borderId="6" fillId="0" fontId="5" numFmtId="3" xfId="1">
      <alignment horizontal="center"/>
    </xf>
    <xf applyBorder="1" applyFill="1" borderId="20" fillId="0" fontId="0" numFmtId="0" xfId="0"/>
    <xf applyAlignment="1" applyBorder="1" applyFont="1" borderId="8" fillId="0" fontId="5" numFmtId="0" xfId="1">
      <alignment horizontal="center"/>
    </xf>
    <xf applyAlignment="1" applyBorder="1" borderId="12" fillId="0" fontId="3" numFmtId="0" xfId="1">
      <alignment vertical="center"/>
    </xf>
    <xf applyAlignment="1" applyBorder="1" applyFill="1" applyFont="1" borderId="14" fillId="4" fontId="1" numFmtId="0" xfId="0">
      <alignment horizontal="center"/>
    </xf>
    <xf applyBorder="1" applyFont="1" borderId="20" fillId="0" fontId="1" numFmtId="0" xfId="0"/>
    <xf applyBorder="1" applyFill="1" applyProtection="1" borderId="3" fillId="2" fontId="0" numFmtId="0" xfId="0">
      <protection locked="0"/>
    </xf>
    <xf applyAlignment="1" applyBorder="1" applyFill="1" applyProtection="1" borderId="3" fillId="2" fontId="0" numFmtId="0" xfId="0">
      <alignment horizontal="center"/>
      <protection locked="0"/>
    </xf>
    <xf applyAlignment="1" applyBorder="1" applyFill="1" applyFont="1" applyProtection="1" borderId="27" fillId="2" fontId="1" numFmtId="0" xfId="0">
      <alignment wrapText="1"/>
      <protection locked="0"/>
    </xf>
    <xf applyAlignment="1" applyBorder="1" applyFill="1" applyFont="1" borderId="26" fillId="2" fontId="8" numFmtId="0" xfId="0">
      <alignment horizontal="center"/>
    </xf>
    <xf applyAlignment="1" applyBorder="1" applyFill="1" borderId="29" fillId="4" fontId="0" numFmtId="0" xfId="0">
      <alignment horizontal="center"/>
    </xf>
    <xf applyBorder="1" borderId="30" fillId="0" fontId="0" numFmtId="0" xfId="0"/>
    <xf applyAlignment="1" applyBorder="1" applyFill="1" borderId="0" fillId="0" fontId="0" numFmtId="0" xfId="0">
      <alignment horizontal="center"/>
    </xf>
    <xf applyBorder="1" applyFill="1" borderId="0" fillId="0" fontId="0" numFmtId="0" xfId="0"/>
    <xf applyAlignment="1" applyBorder="1" applyFill="1" applyNumberFormat="1" borderId="6" fillId="7" fontId="0" numFmtId="3" xfId="0">
      <alignment horizontal="center"/>
    </xf>
    <xf applyAlignment="1" applyBorder="1" applyFill="1" borderId="21" fillId="7" fontId="0" numFmtId="0" xfId="0">
      <alignment horizontal="center"/>
    </xf>
    <xf applyBorder="1" applyFill="1" borderId="23" fillId="7" fontId="0" numFmtId="0" xfId="0"/>
    <xf applyAlignment="1" applyBorder="1" applyFill="1" borderId="23" fillId="7" fontId="0" numFmtId="0" xfId="0">
      <alignment horizontal="center"/>
    </xf>
    <xf applyBorder="1" applyFill="1" borderId="22" fillId="7" fontId="0" numFmtId="0" xfId="0"/>
    <xf applyAlignment="1" applyBorder="1" applyFill="1" applyNumberFormat="1" borderId="7" fillId="7" fontId="0" numFmtId="3" xfId="0">
      <alignment horizontal="center"/>
    </xf>
    <xf applyAlignment="1" applyBorder="1" applyFill="1" borderId="13" fillId="7" fontId="0" numFmtId="0" xfId="0">
      <alignment horizontal="center"/>
    </xf>
    <xf applyBorder="1" applyFill="1" borderId="19" fillId="7" fontId="0" numFmtId="0" xfId="0"/>
    <xf applyAlignment="1" applyBorder="1" applyFill="1" borderId="19" fillId="7" fontId="0" numFmtId="0" xfId="0">
      <alignment horizontal="center"/>
    </xf>
    <xf applyBorder="1" applyFill="1" borderId="14" fillId="7" fontId="0" numFmtId="0" xfId="0"/>
    <xf applyBorder="1" applyFill="1" borderId="13" fillId="7" fontId="0" numFmtId="0" xfId="0"/>
    <xf applyAlignment="1" applyBorder="1" applyFill="1" applyFont="1" applyNumberFormat="1" borderId="7" fillId="7" fontId="1" numFmtId="3" xfId="0">
      <alignment horizontal="center"/>
    </xf>
    <xf applyAlignment="1" applyBorder="1" applyFill="1" applyFont="1" borderId="13" fillId="7" fontId="1" numFmtId="0" xfId="0">
      <alignment horizontal="center"/>
    </xf>
    <xf applyBorder="1" applyFill="1" applyFont="1" borderId="19" fillId="7" fontId="1" numFmtId="0" xfId="0"/>
    <xf applyAlignment="1" applyBorder="1" applyFill="1" applyFont="1" borderId="19" fillId="7" fontId="1" numFmtId="0" xfId="0">
      <alignment horizontal="center"/>
    </xf>
    <xf applyAlignment="1" applyBorder="1" applyFill="1" borderId="20" fillId="0" fontId="0" numFmtId="0" xfId="0">
      <alignment horizontal="center"/>
    </xf>
    <xf applyAlignment="1" applyBorder="1" applyFill="1" borderId="3" fillId="0" fontId="0" numFmtId="0" xfId="0">
      <alignment horizontal="center"/>
    </xf>
    <xf applyAlignment="1" applyBorder="1" applyFill="1" applyFont="1" borderId="23" fillId="0" fontId="5" numFmtId="0" xfId="0">
      <alignment horizontal="center"/>
    </xf>
    <xf applyAlignment="1" applyBorder="1" applyFill="1" borderId="14" fillId="7" fontId="0" numFmtId="0" xfId="0">
      <alignment horizontal="center"/>
    </xf>
    <xf applyAlignment="1" applyBorder="1" applyFill="1" applyFont="1" applyProtection="1" borderId="17" fillId="2" fontId="0" numFmtId="0" xfId="0">
      <alignment wrapText="1"/>
      <protection locked="0"/>
    </xf>
    <xf applyAlignment="1" applyBorder="1" applyFill="1" applyFont="1" borderId="18" fillId="3" fontId="0" numFmtId="0" xfId="0">
      <alignment horizontal="center"/>
    </xf>
    <xf applyAlignment="1" applyBorder="1" applyFont="1" borderId="8" fillId="0" fontId="5" numFmtId="0" xfId="1">
      <alignment horizontal="center" vertical="center"/>
    </xf>
    <xf applyBorder="1" applyFont="1" borderId="20" fillId="0" fontId="0" numFmtId="0" xfId="0"/>
    <xf applyAlignment="1" applyBorder="1" applyFill="1" applyFont="1" borderId="20" fillId="0" fontId="0" numFmtId="0" xfId="0">
      <alignment horizontal="center"/>
    </xf>
    <xf applyAlignment="1" applyBorder="1" applyFill="1" borderId="31" fillId="3" fontId="0" numFmtId="0" xfId="0">
      <alignment horizontal="center"/>
    </xf>
    <xf applyAlignment="1" applyBorder="1" applyFill="1" borderId="33" fillId="3" fontId="0" numFmtId="0" xfId="0">
      <alignment horizontal="center"/>
    </xf>
    <xf applyAlignment="1" applyBorder="1" applyFill="1" applyNumberFormat="1" borderId="34" fillId="4" fontId="0" numFmtId="3" xfId="0">
      <alignment horizontal="center"/>
    </xf>
    <xf applyAlignment="1" applyBorder="1" applyFill="1" borderId="32" fillId="4" fontId="0" numFmtId="0" xfId="0">
      <alignment horizontal="center"/>
    </xf>
    <xf applyBorder="1" applyFill="1" borderId="4" fillId="4" fontId="0" numFmtId="0" xfId="0"/>
    <xf applyAlignment="1" applyBorder="1" applyFill="1" borderId="4" fillId="4" fontId="0" numFmtId="0" xfId="0">
      <alignment horizontal="center"/>
    </xf>
    <xf applyBorder="1" applyFill="1" borderId="33" fillId="4" fontId="0" numFmtId="0" xfId="0"/>
    <xf applyAlignment="1" applyBorder="1" applyFill="1" applyNumberFormat="1" borderId="9" fillId="4" fontId="0" numFmtId="3" xfId="0">
      <alignment horizontal="center"/>
    </xf>
    <xf applyAlignment="1" applyBorder="1" applyFill="1" borderId="15" fillId="4" fontId="0" numFmtId="0" xfId="0">
      <alignment horizontal="center"/>
    </xf>
    <xf applyBorder="1" applyFill="1" borderId="1" fillId="4" fontId="0" numFmtId="0" xfId="0"/>
    <xf applyBorder="1" applyFill="1" borderId="16" fillId="4" fontId="0" numFmtId="0" xfId="0"/>
    <xf applyAlignment="1" applyBorder="1" applyFill="1" applyNumberFormat="1" borderId="10" fillId="4" fontId="0" numFmtId="3" xfId="0">
      <alignment horizontal="center"/>
    </xf>
    <xf applyAlignment="1" applyBorder="1" applyFill="1" borderId="24" fillId="4" fontId="0" numFmtId="0" xfId="0">
      <alignment horizontal="center"/>
    </xf>
    <xf applyBorder="1" applyFill="1" borderId="3" fillId="4" fontId="0" numFmtId="0" xfId="0"/>
    <xf applyAlignment="1" applyBorder="1" applyFill="1" borderId="3" fillId="4" fontId="0" numFmtId="0" xfId="0">
      <alignment horizontal="center"/>
    </xf>
    <xf applyBorder="1" applyFill="1" borderId="25" fillId="4" fontId="0" numFmtId="0" xfId="0"/>
    <xf applyAlignment="1" applyBorder="1" applyFill="1" borderId="36" fillId="3" fontId="0" numFmtId="0" xfId="0">
      <alignment horizontal="center"/>
    </xf>
    <xf applyFill="1" borderId="0" fillId="4" fontId="0" numFmtId="0" xfId="0"/>
    <xf applyAlignment="1" applyBorder="1" applyFill="1" applyNumberFormat="1" borderId="37" fillId="4" fontId="0" numFmtId="3" xfId="0">
      <alignment horizontal="center"/>
    </xf>
    <xf applyAlignment="1" applyBorder="1" applyFill="1" borderId="35" fillId="4" fontId="0" numFmtId="0" xfId="0">
      <alignment horizontal="center"/>
    </xf>
    <xf applyBorder="1" applyFill="1" borderId="5" fillId="4" fontId="0" numFmtId="0" xfId="0"/>
    <xf applyAlignment="1" applyBorder="1" applyFill="1" borderId="5" fillId="4" fontId="0" numFmtId="0" xfId="0">
      <alignment horizontal="center"/>
    </xf>
    <xf applyBorder="1" applyFill="1" borderId="36" fillId="4" fontId="0" numFmtId="0" xfId="0"/>
    <xf applyBorder="1" borderId="33" fillId="0" fontId="0" numFmtId="0" xfId="0"/>
    <xf applyBorder="1" applyFill="1" borderId="6" fillId="4" fontId="0" numFmtId="0" xfId="0"/>
    <xf applyBorder="1" applyFill="1" borderId="29" fillId="7" fontId="0" numFmtId="0" xfId="0"/>
    <xf applyBorder="1" applyFill="1" applyFont="1" borderId="29" fillId="7" fontId="1" numFmtId="0" xfId="0"/>
    <xf applyAlignment="1" applyBorder="1" applyFill="1" borderId="17" fillId="0" fontId="0" numFmtId="0" xfId="0">
      <alignment horizontal="center"/>
    </xf>
    <xf applyAlignment="1" applyBorder="1" applyFont="1" borderId="17" fillId="0" fontId="0" numFmtId="0" xfId="0">
      <alignment horizontal="center" vertical="center"/>
    </xf>
    <xf applyAlignment="1" applyBorder="1" applyFont="1" borderId="20" fillId="0" fontId="0" numFmtId="0" xfId="0">
      <alignment vertical="center"/>
    </xf>
    <xf applyAlignment="1" applyBorder="1" applyFont="1" borderId="20" fillId="0" fontId="0" numFmtId="0" xfId="0">
      <alignment horizontal="center" vertical="center"/>
    </xf>
    <xf applyAlignment="1" applyBorder="1" applyFill="1" borderId="6" fillId="2" fontId="0" numFmtId="0" xfId="0">
      <alignment horizontal="center"/>
    </xf>
    <xf applyAlignment="1" applyBorder="1" applyFill="1" borderId="0" fillId="2" fontId="0" numFmtId="0" xfId="0">
      <alignment horizontal="center"/>
    </xf>
    <xf applyAlignment="1" applyBorder="1" applyFill="1" borderId="27" fillId="2" fontId="0" numFmtId="0" xfId="0">
      <alignment horizontal="center"/>
    </xf>
    <xf applyAlignment="1" applyBorder="1" applyFill="1" borderId="28" fillId="2" fontId="0" numFmtId="0" xfId="0">
      <alignment horizontal="center"/>
    </xf>
    <xf applyAlignment="1" applyBorder="1" applyFill="1" borderId="26" fillId="2" fontId="0" numFmtId="0" xfId="0">
      <alignment horizontal="center"/>
    </xf>
    <xf applyAlignment="1" applyBorder="1" applyFill="1" applyFont="1" applyNumberFormat="1" borderId="1" fillId="6" fontId="1" numFmtId="17" xfId="0">
      <alignment horizontal="center"/>
    </xf>
    <xf applyAlignment="1" applyBorder="1" applyFont="1" borderId="1" fillId="0" fontId="2" numFmtId="0" xfId="0">
      <alignment horizontal="center" vertical="center" wrapText="1"/>
    </xf>
    <xf applyAlignment="1" applyBorder="1" applyFont="1" borderId="3" fillId="0" fontId="2" numFmtId="0" xfId="0">
      <alignment horizontal="center" vertical="center"/>
    </xf>
    <xf applyAlignment="1" applyBorder="1" applyFont="1" borderId="5" fillId="0" fontId="6" numFmtId="0" xfId="0">
      <alignment horizontal="center" vertical="center"/>
    </xf>
    <xf applyAlignment="1" applyBorder="1" applyFont="1" borderId="3" fillId="0" fontId="6" numFmtId="0" xfId="0">
      <alignment horizontal="center" vertical="center" wrapText="1"/>
    </xf>
  </cellXfs>
  <cellStyles count="2">
    <cellStyle builtinId="8" name="Hypertextový odkaz" xfId="1"/>
    <cellStyle builtinId="0" name="Normální" xfId="0"/>
  </cellStyles>
  <dxfs count="0"/>
  <tableStyles count="0" defaultPivotStyle="PivotStyleLight16" defaultTableStyle="TableStyleMedium2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systému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mailto:r.herclikova@edost.cz" TargetMode="External" Type="http://schemas.openxmlformats.org/officeDocument/2006/relationships/hyperlink"/>
<Relationship Id="rId2" Target="mailto:r.herclikova@edost.cz" TargetMode="External" Type="http://schemas.openxmlformats.org/officeDocument/2006/relationships/hyperlink"/>
<Relationship Id="rId3" Target="mailto:Jindrich.Novak@yaskawa.eu.com" TargetMode="External" Type="http://schemas.openxmlformats.org/officeDocument/2006/relationships/hyperlink"/>
<Relationship Id="rId4" Target="mailto:epurkarova@cegos.cz" TargetMode="External" Type="http://schemas.openxmlformats.org/officeDocument/2006/relationships/hyperlink"/>
<Relationship Id="rId5" Target="mailto:Lapacek.Jan@elnaservis.cz" TargetMode="External" Type="http://schemas.openxmlformats.org/officeDocument/2006/relationships/hyperlink"/>
<Relationship Id="rId6" Target="mailto:bachofner@volny.cz" TargetMode="External" Type="http://schemas.openxmlformats.org/officeDocument/2006/relationships/hyperlink"/>
<Relationship Id="rId7" Target="mailto:r.herclikova@edost.cz" TargetMode="External" Type="http://schemas.openxmlformats.org/officeDocument/2006/relationships/hyperlink"/>
<Relationship Id="rId8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 filterMode="1">
    <pageSetUpPr fitToPage="1"/>
  </sheetPr>
  <dimension ref="A1:AH181"/>
  <sheetViews>
    <sheetView tabSelected="1" workbookViewId="0" zoomScale="90" zoomScaleNormal="90">
      <pane activePane="bottomRight" state="frozen" topLeftCell="B3" xSplit="1" ySplit="2"/>
      <selection activeCell="B1" pane="topRight" sqref="B1"/>
      <selection activeCell="A3" pane="bottomLeft" sqref="A3"/>
      <selection activeCell="AC53" pane="bottomRight" sqref="AC53"/>
    </sheetView>
  </sheetViews>
  <sheetFormatPr defaultRowHeight="15" x14ac:dyDescent="0.25"/>
  <cols>
    <col min="1" max="1" bestFit="true" customWidth="true" width="46.7109375" collapsed="false"/>
    <col min="2" max="2" customWidth="true" width="24.0" collapsed="false"/>
    <col min="3" max="7" customWidth="true" hidden="true" width="16.140625" collapsed="false"/>
    <col min="8" max="8" customWidth="true" hidden="true" width="9.42578125" collapsed="false"/>
    <col min="9" max="9" customWidth="true" hidden="true" width="17.42578125" collapsed="false"/>
    <col min="10" max="11" customWidth="true" hidden="true" width="16.140625" collapsed="false"/>
    <col min="12" max="12" customWidth="true" hidden="true" width="22.85546875" collapsed="false"/>
    <col min="13" max="13" customWidth="true" hidden="true" width="21.140625" collapsed="false"/>
    <col min="14" max="14" customWidth="true" hidden="true" width="24.7109375" collapsed="false"/>
    <col min="15" max="17" customWidth="true" hidden="true" style="28" width="17.28515625" collapsed="false"/>
    <col min="18" max="18" customWidth="true" hidden="true" style="28" width="19.28515625" collapsed="false"/>
    <col min="19" max="19" customWidth="true" style="28" width="17.28515625" collapsed="false"/>
    <col min="20" max="20" customWidth="true" hidden="true" width="7.140625" collapsed="false"/>
    <col min="21" max="21" customWidth="true" hidden="true" width="6.7109375" collapsed="false"/>
    <col min="22" max="22" customWidth="true" hidden="true" width="7.140625" collapsed="false"/>
    <col min="23" max="23" customWidth="true" hidden="true" width="3.28515625" collapsed="false"/>
    <col min="24" max="24" customWidth="true" hidden="true" width="9.0" collapsed="false"/>
    <col min="25" max="25" customWidth="true" hidden="true" width="6.0" collapsed="false"/>
    <col min="26" max="26" customWidth="true" width="17.42578125" collapsed="false"/>
    <col min="27" max="27" customWidth="true" width="12.28515625" collapsed="false"/>
    <col min="28" max="28" customWidth="true" style="35" width="11.28515625" collapsed="false"/>
    <col min="29" max="29" customWidth="true" width="37.85546875" collapsed="false"/>
    <col min="30" max="30" customWidth="true" width="18.28515625" collapsed="false"/>
    <col min="31" max="31" customWidth="true" width="15.85546875" collapsed="false"/>
    <col min="32" max="32" customWidth="true" width="14.0" collapsed="false"/>
  </cols>
  <sheetData>
    <row customHeight="1" hidden="1" ht="47.25" r="1" spans="1:32" x14ac:dyDescent="0.3">
      <c r="A1" s="167" t="s">
        <v>200</v>
      </c>
      <c r="B1" s="166" t="s">
        <v>201</v>
      </c>
      <c r="C1" s="166" t="s">
        <v>0</v>
      </c>
      <c r="D1" s="166"/>
      <c r="E1" s="166"/>
      <c r="F1" s="166"/>
      <c r="G1" s="166"/>
      <c r="H1" s="166"/>
      <c r="I1" s="166"/>
      <c r="J1" s="166"/>
      <c r="K1" s="166"/>
      <c r="L1" s="166" t="s">
        <v>153</v>
      </c>
      <c r="M1" s="166" t="s">
        <v>1</v>
      </c>
      <c r="N1" s="166" t="s">
        <v>2</v>
      </c>
      <c r="O1" s="26"/>
      <c r="P1" s="26"/>
      <c r="Q1" s="26"/>
      <c r="R1" s="26"/>
      <c r="S1" s="26"/>
      <c r="T1" s="165" t="s">
        <v>159</v>
      </c>
      <c r="U1" s="165"/>
      <c r="V1" s="165"/>
      <c r="W1" s="165"/>
      <c r="X1" s="165"/>
      <c r="Y1" s="165"/>
      <c r="Z1" s="32"/>
      <c r="AB1"/>
    </row>
    <row customHeight="1" ht="56.25" r="2" spans="1:32" thickBot="1" x14ac:dyDescent="0.3">
      <c r="A2" s="168"/>
      <c r="B2" s="169"/>
      <c r="C2" s="2" t="s">
        <v>29</v>
      </c>
      <c r="D2" s="2" t="s">
        <v>30</v>
      </c>
      <c r="E2" s="2" t="s">
        <v>31</v>
      </c>
      <c r="F2" s="2" t="s">
        <v>32</v>
      </c>
      <c r="G2" s="3" t="s">
        <v>33</v>
      </c>
      <c r="H2" s="3" t="s">
        <v>34</v>
      </c>
      <c r="I2" s="3" t="s">
        <v>35</v>
      </c>
      <c r="J2" s="3" t="s">
        <v>36</v>
      </c>
      <c r="K2" s="3" t="s">
        <v>37</v>
      </c>
      <c r="L2" s="166"/>
      <c r="M2" s="166"/>
      <c r="N2" s="166"/>
      <c r="O2" s="26" t="s">
        <v>170</v>
      </c>
      <c r="P2" s="26" t="s">
        <v>181</v>
      </c>
      <c r="Q2" s="26" t="s">
        <v>182</v>
      </c>
      <c r="R2" s="26" t="s">
        <v>183</v>
      </c>
      <c r="S2" s="40" t="s">
        <v>214</v>
      </c>
      <c r="T2" s="22" t="s">
        <v>160</v>
      </c>
      <c r="U2" s="22" t="s">
        <v>161</v>
      </c>
      <c r="V2" s="22" t="s">
        <v>162</v>
      </c>
      <c r="W2" s="22" t="s">
        <v>163</v>
      </c>
      <c r="X2" s="22" t="s">
        <v>164</v>
      </c>
      <c r="Y2" s="22" t="s">
        <v>165</v>
      </c>
      <c r="Z2" s="33" t="s">
        <v>158</v>
      </c>
      <c r="AA2" s="31" t="s">
        <v>211</v>
      </c>
      <c r="AB2" s="31" t="s">
        <v>202</v>
      </c>
      <c r="AC2" s="31" t="s">
        <v>203</v>
      </c>
      <c r="AD2" s="31" t="s">
        <v>204</v>
      </c>
      <c r="AE2" s="31" t="s">
        <v>212</v>
      </c>
      <c r="AF2" s="31" t="s">
        <v>213</v>
      </c>
    </row>
    <row r="3" spans="1:32" x14ac:dyDescent="0.25">
      <c r="A3" s="50" t="s">
        <v>3</v>
      </c>
      <c r="B3" s="51"/>
      <c r="C3" s="11">
        <f>(C4*$B$4)+(C5*$B$5)+(C6*$B$6)+(C7*$B$7)+(C8*$B$8)+(C9*$B$9)+(C10*$B$10)+(C11*$B$11)+(C12*$B$12)+(C13*$B$13)+(C14*$B$14)+(C15*$B$15)+(C16*$B$16)+(C17*$B$17)+(C18*$B$18)+(C19*$B$19)+(C20*$B$20)+(C21*$B$21)+(C22*$B$22)+(C23*$B$23)+(C24*$B$24)+(C26*$B$26)+(C27*$B$27)+(C28*$B$28)+(C30*$B$30)+(C31*$B$31)+(C32*$B$32)</f>
        <v>0</v>
      </c>
      <c r="D3" s="11">
        <f ref="D3:K3" si="0" t="shared">(D4*$B$4)+(D5*$B$5)+(D6*$B$6)+(D7*$B$7)+(D8*$B$8)+(D9*$B$9)+(D10*$B$10)+(D11*$B$11)+(D12*$B$12)+(D13*$B$13)+(D14*$B$14)+(D15*$B$15)+(D16*$B$16)+(D17*$B$17)+(D18*$B$18)+(D19*$B$19)+(D20*$B$20)+(D21*$B$21)+(D22*$B$22)+(D23*$B$23)+(D24*$B$24)+(D26*$B$26)+(D27*$B$27)+(D28*$B$28)+(D30*$B$30)+(D31*$B$31)+(D32*$B$32)</f>
        <v>0</v>
      </c>
      <c r="E3" s="11">
        <f si="0" t="shared"/>
        <v>0</v>
      </c>
      <c r="F3" s="11">
        <f si="0" t="shared"/>
        <v>1376</v>
      </c>
      <c r="G3" s="11">
        <f si="0" t="shared"/>
        <v>0</v>
      </c>
      <c r="H3" s="11">
        <f si="0" t="shared"/>
        <v>0</v>
      </c>
      <c r="I3" s="11">
        <f si="0" t="shared"/>
        <v>0</v>
      </c>
      <c r="J3" s="11">
        <f si="0" t="shared"/>
        <v>0</v>
      </c>
      <c r="K3" s="11">
        <f si="0" t="shared"/>
        <v>0</v>
      </c>
      <c r="L3" s="12">
        <f ref="L3" si="1" t="shared">SUM(L4:L32)</f>
        <v>1376</v>
      </c>
      <c r="M3" s="12" t="s">
        <v>154</v>
      </c>
      <c r="N3" s="12">
        <f ref="N3" si="2" t="shared">SUM(N4:N32)</f>
        <v>445824</v>
      </c>
      <c r="O3" s="27"/>
      <c r="P3" s="27"/>
      <c r="Q3" s="27"/>
      <c r="R3" s="47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</row>
    <row r="4" spans="1:32" x14ac:dyDescent="0.25">
      <c r="A4" s="52" t="s">
        <v>4</v>
      </c>
      <c r="B4" s="53">
        <v>16</v>
      </c>
      <c r="C4" s="19">
        <v>0</v>
      </c>
      <c r="D4" s="20">
        <v>0</v>
      </c>
      <c r="E4" s="17">
        <v>0</v>
      </c>
      <c r="F4" s="8">
        <v>25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3">
        <f ref="L4:L32" si="3" t="shared">SUM(C4:K4)*B4</f>
        <v>400</v>
      </c>
      <c r="M4" s="13">
        <v>324</v>
      </c>
      <c r="N4" s="13">
        <f>L4*M4</f>
        <v>129600</v>
      </c>
      <c r="O4" s="16" t="s">
        <v>180</v>
      </c>
      <c r="P4" s="16" t="s">
        <v>179</v>
      </c>
      <c r="Q4" s="29" t="s">
        <v>185</v>
      </c>
      <c r="R4" s="48" t="s">
        <v>184</v>
      </c>
      <c r="S4" s="56">
        <f>SUM(C4:K4)</f>
        <v>25</v>
      </c>
      <c r="T4" s="39"/>
      <c r="U4" s="21"/>
      <c r="V4" s="21"/>
      <c r="W4" s="21"/>
      <c r="X4" s="21"/>
      <c r="Y4" s="49"/>
      <c r="Z4" s="61">
        <v>3</v>
      </c>
      <c r="AA4" s="21">
        <f>B4*Z4</f>
        <v>48</v>
      </c>
      <c r="AB4" s="34"/>
      <c r="AC4" s="21" t="s">
        <v>209</v>
      </c>
      <c r="AD4" s="38" t="s">
        <v>206</v>
      </c>
      <c r="AE4" s="21"/>
      <c r="AF4" s="62">
        <f>AE4*Z4</f>
        <v>0</v>
      </c>
    </row>
    <row ht="15.75" r="5" spans="1:32" thickBot="1" x14ac:dyDescent="0.3">
      <c r="A5" s="54" t="s">
        <v>155</v>
      </c>
      <c r="B5" s="55">
        <v>16</v>
      </c>
      <c r="C5" s="19">
        <v>0</v>
      </c>
      <c r="D5" s="20">
        <v>0</v>
      </c>
      <c r="E5" s="17">
        <v>0</v>
      </c>
      <c r="F5" s="8">
        <v>25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3">
        <f si="3" t="shared"/>
        <v>400</v>
      </c>
      <c r="M5" s="13">
        <v>324</v>
      </c>
      <c r="N5" s="13">
        <f ref="N5:N32" si="4" t="shared">L5*M5</f>
        <v>129600</v>
      </c>
      <c r="O5" s="16" t="s">
        <v>180</v>
      </c>
      <c r="P5" s="16" t="s">
        <v>179</v>
      </c>
      <c r="Q5" s="29" t="s">
        <v>185</v>
      </c>
      <c r="R5" s="48" t="s">
        <v>184</v>
      </c>
      <c r="S5" s="57">
        <f>SUM(C5:K5)</f>
        <v>25</v>
      </c>
      <c r="T5" s="39"/>
      <c r="U5" s="21"/>
      <c r="V5" s="21"/>
      <c r="W5" s="21"/>
      <c r="X5" s="21"/>
      <c r="Y5" s="49"/>
      <c r="Z5" s="63">
        <v>3</v>
      </c>
      <c r="AA5" s="64">
        <f>B5*Z4:Z5</f>
        <v>48</v>
      </c>
      <c r="AB5" s="65"/>
      <c r="AC5" s="64" t="s">
        <v>209</v>
      </c>
      <c r="AD5" s="120" t="s">
        <v>206</v>
      </c>
      <c r="AE5" s="64"/>
      <c r="AF5" s="62">
        <f>AE5*Z5</f>
        <v>0</v>
      </c>
    </row>
    <row hidden="1" r="6" spans="1:32" x14ac:dyDescent="0.25">
      <c r="A6" s="36" t="s">
        <v>5</v>
      </c>
      <c r="B6" s="43">
        <v>16</v>
      </c>
      <c r="C6" s="19">
        <v>0</v>
      </c>
      <c r="D6" s="20">
        <v>0</v>
      </c>
      <c r="E6" s="17">
        <v>0</v>
      </c>
      <c r="F6" s="8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3">
        <f si="3" t="shared"/>
        <v>0</v>
      </c>
      <c r="M6" s="13">
        <v>324</v>
      </c>
      <c r="N6" s="13">
        <f si="4" t="shared"/>
        <v>0</v>
      </c>
      <c r="O6" s="23"/>
      <c r="P6" s="23"/>
      <c r="Q6" s="23"/>
      <c r="R6" s="23"/>
      <c r="S6" s="23"/>
      <c r="AB6"/>
      <c r="AC6" s="44" t="s">
        <v>166</v>
      </c>
      <c r="AD6" s="44" t="s">
        <v>167</v>
      </c>
    </row>
    <row hidden="1" r="7" spans="1:32" x14ac:dyDescent="0.25">
      <c r="A7" s="9" t="s">
        <v>6</v>
      </c>
      <c r="B7" s="1">
        <v>8</v>
      </c>
      <c r="C7" s="19">
        <v>0</v>
      </c>
      <c r="D7" s="20">
        <v>0</v>
      </c>
      <c r="E7" s="17">
        <v>0</v>
      </c>
      <c r="F7" s="8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3">
        <f si="3" t="shared"/>
        <v>0</v>
      </c>
      <c r="M7" s="13">
        <v>324</v>
      </c>
      <c r="N7" s="13">
        <f si="4" t="shared"/>
        <v>0</v>
      </c>
      <c r="O7" s="23"/>
      <c r="P7" s="23"/>
      <c r="Q7" s="23"/>
      <c r="R7" s="23"/>
      <c r="S7" s="23"/>
      <c r="AB7"/>
      <c r="AC7" s="21" t="s">
        <v>166</v>
      </c>
      <c r="AD7" s="21" t="s">
        <v>167</v>
      </c>
    </row>
    <row hidden="1" r="8" spans="1:32" x14ac:dyDescent="0.25">
      <c r="A8" s="9" t="s">
        <v>7</v>
      </c>
      <c r="B8" s="1">
        <v>24</v>
      </c>
      <c r="C8" s="19">
        <v>0</v>
      </c>
      <c r="D8" s="20">
        <v>0</v>
      </c>
      <c r="E8" s="17">
        <v>0</v>
      </c>
      <c r="F8" s="8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3">
        <f si="3" t="shared"/>
        <v>0</v>
      </c>
      <c r="M8" s="13">
        <v>324</v>
      </c>
      <c r="N8" s="13">
        <f si="4" t="shared"/>
        <v>0</v>
      </c>
      <c r="O8" s="23"/>
      <c r="P8" s="23"/>
      <c r="Q8" s="23"/>
      <c r="R8" s="23"/>
      <c r="S8" s="23"/>
      <c r="AB8"/>
      <c r="AD8" s="21"/>
    </row>
    <row hidden="1" r="9" spans="1:32" x14ac:dyDescent="0.25">
      <c r="A9" s="9" t="s">
        <v>8</v>
      </c>
      <c r="B9" s="1">
        <v>16</v>
      </c>
      <c r="C9" s="19">
        <v>0</v>
      </c>
      <c r="D9" s="20">
        <v>0</v>
      </c>
      <c r="E9" s="17">
        <v>0</v>
      </c>
      <c r="F9" s="8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3">
        <f si="3" t="shared"/>
        <v>0</v>
      </c>
      <c r="M9" s="13">
        <v>324</v>
      </c>
      <c r="N9" s="13">
        <f si="4" t="shared"/>
        <v>0</v>
      </c>
      <c r="O9" s="23"/>
      <c r="P9" s="23"/>
      <c r="Q9" s="23"/>
      <c r="R9" s="23"/>
      <c r="S9" s="23"/>
      <c r="AB9"/>
      <c r="AD9" s="21" t="s">
        <v>167</v>
      </c>
    </row>
    <row hidden="1" r="10" spans="1:32" x14ac:dyDescent="0.25">
      <c r="A10" s="9" t="s">
        <v>9</v>
      </c>
      <c r="B10" s="1">
        <v>16</v>
      </c>
      <c r="C10" s="19">
        <v>0</v>
      </c>
      <c r="D10" s="20">
        <v>0</v>
      </c>
      <c r="E10" s="17">
        <v>0</v>
      </c>
      <c r="F10" s="8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3">
        <f si="3" t="shared"/>
        <v>0</v>
      </c>
      <c r="M10" s="13">
        <v>324</v>
      </c>
      <c r="N10" s="13">
        <f si="4" t="shared"/>
        <v>0</v>
      </c>
      <c r="O10" s="23"/>
      <c r="P10" s="23"/>
      <c r="Q10" s="23"/>
      <c r="R10" s="23"/>
      <c r="S10" s="23"/>
      <c r="AB10"/>
      <c r="AD10" s="21" t="s">
        <v>167</v>
      </c>
    </row>
    <row hidden="1" r="11" spans="1:32" x14ac:dyDescent="0.25">
      <c r="A11" s="9" t="s">
        <v>10</v>
      </c>
      <c r="B11" s="1">
        <v>8</v>
      </c>
      <c r="C11" s="19">
        <v>0</v>
      </c>
      <c r="D11" s="20">
        <v>0</v>
      </c>
      <c r="E11" s="17">
        <v>0</v>
      </c>
      <c r="F11" s="8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3">
        <f si="3" t="shared"/>
        <v>0</v>
      </c>
      <c r="M11" s="13">
        <v>324</v>
      </c>
      <c r="N11" s="13">
        <f si="4" t="shared"/>
        <v>0</v>
      </c>
      <c r="O11" s="23"/>
      <c r="P11" s="23"/>
      <c r="Q11" s="23"/>
      <c r="R11" s="23"/>
      <c r="S11" s="23"/>
      <c r="AB11"/>
      <c r="AD11" s="21" t="s">
        <v>167</v>
      </c>
    </row>
    <row hidden="1" r="12" spans="1:32" x14ac:dyDescent="0.25">
      <c r="A12" s="9" t="s">
        <v>11</v>
      </c>
      <c r="B12" s="1">
        <v>16</v>
      </c>
      <c r="C12" s="19">
        <v>0</v>
      </c>
      <c r="D12" s="20">
        <v>0</v>
      </c>
      <c r="E12" s="17">
        <v>0</v>
      </c>
      <c r="F12" s="8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3">
        <f si="3" t="shared"/>
        <v>0</v>
      </c>
      <c r="M12" s="13">
        <v>324</v>
      </c>
      <c r="N12" s="13">
        <f si="4" t="shared"/>
        <v>0</v>
      </c>
      <c r="O12" s="23"/>
      <c r="P12" s="23"/>
      <c r="Q12" s="23"/>
      <c r="R12" s="23"/>
      <c r="S12" s="23"/>
      <c r="AB12"/>
      <c r="AD12" s="21" t="s">
        <v>167</v>
      </c>
    </row>
    <row hidden="1" r="13" spans="1:32" x14ac:dyDescent="0.25">
      <c r="A13" s="9" t="s">
        <v>12</v>
      </c>
      <c r="B13" s="1">
        <v>16</v>
      </c>
      <c r="C13" s="19">
        <v>0</v>
      </c>
      <c r="D13" s="20">
        <v>0</v>
      </c>
      <c r="E13" s="17">
        <v>0</v>
      </c>
      <c r="F13" s="8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3">
        <f si="3" t="shared"/>
        <v>0</v>
      </c>
      <c r="M13" s="13">
        <v>324</v>
      </c>
      <c r="N13" s="13">
        <f si="4" t="shared"/>
        <v>0</v>
      </c>
      <c r="O13" s="23"/>
      <c r="P13" s="23"/>
      <c r="Q13" s="23"/>
      <c r="R13" s="23"/>
      <c r="S13" s="23"/>
      <c r="AB13"/>
      <c r="AD13" s="21"/>
    </row>
    <row hidden="1" r="14" spans="1:32" x14ac:dyDescent="0.25">
      <c r="A14" s="9" t="s">
        <v>13</v>
      </c>
      <c r="B14" s="1">
        <v>16</v>
      </c>
      <c r="C14" s="19">
        <v>0</v>
      </c>
      <c r="D14" s="20">
        <v>0</v>
      </c>
      <c r="E14" s="17">
        <v>0</v>
      </c>
      <c r="F14" s="8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3">
        <f si="3" t="shared"/>
        <v>0</v>
      </c>
      <c r="M14" s="13">
        <v>324</v>
      </c>
      <c r="N14" s="13">
        <f si="4" t="shared"/>
        <v>0</v>
      </c>
      <c r="O14" s="23"/>
      <c r="P14" s="23"/>
      <c r="Q14" s="23"/>
      <c r="R14" s="23"/>
      <c r="S14" s="23"/>
      <c r="AB14"/>
      <c r="AD14" s="21" t="s">
        <v>169</v>
      </c>
    </row>
    <row hidden="1" r="15" spans="1:32" x14ac:dyDescent="0.25">
      <c r="A15" s="9" t="s">
        <v>14</v>
      </c>
      <c r="B15" s="1">
        <v>16</v>
      </c>
      <c r="C15" s="19">
        <v>0</v>
      </c>
      <c r="D15" s="20">
        <v>0</v>
      </c>
      <c r="E15" s="17">
        <v>0</v>
      </c>
      <c r="F15" s="8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3">
        <f si="3" t="shared"/>
        <v>0</v>
      </c>
      <c r="M15" s="13">
        <v>324</v>
      </c>
      <c r="N15" s="13">
        <f si="4" t="shared"/>
        <v>0</v>
      </c>
      <c r="O15" s="23"/>
      <c r="P15" s="23"/>
      <c r="Q15" s="23"/>
      <c r="R15" s="23"/>
      <c r="S15" s="23"/>
      <c r="AB15"/>
      <c r="AD15" s="21" t="s">
        <v>169</v>
      </c>
    </row>
    <row hidden="1" r="16" spans="1:32" x14ac:dyDescent="0.25">
      <c r="A16" s="9" t="s">
        <v>15</v>
      </c>
      <c r="B16" s="1">
        <v>16</v>
      </c>
      <c r="C16" s="19">
        <v>0</v>
      </c>
      <c r="D16" s="20">
        <v>0</v>
      </c>
      <c r="E16" s="17">
        <v>0</v>
      </c>
      <c r="F16" s="8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3">
        <f si="3" t="shared"/>
        <v>0</v>
      </c>
      <c r="M16" s="13">
        <v>324</v>
      </c>
      <c r="N16" s="13">
        <f si="4" t="shared"/>
        <v>0</v>
      </c>
      <c r="O16" s="23"/>
      <c r="P16" s="23"/>
      <c r="Q16" s="23"/>
      <c r="R16" s="23"/>
      <c r="S16" s="23"/>
      <c r="AB16"/>
      <c r="AD16" s="21" t="s">
        <v>169</v>
      </c>
    </row>
    <row hidden="1" r="17" spans="1:34" x14ac:dyDescent="0.25">
      <c r="A17" s="9" t="s">
        <v>16</v>
      </c>
      <c r="B17" s="1">
        <v>24</v>
      </c>
      <c r="C17" s="19">
        <v>0</v>
      </c>
      <c r="D17" s="20">
        <v>0</v>
      </c>
      <c r="E17" s="17">
        <v>0</v>
      </c>
      <c r="F17" s="8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3">
        <f si="3" t="shared"/>
        <v>0</v>
      </c>
      <c r="M17" s="13">
        <v>324</v>
      </c>
      <c r="N17" s="13">
        <f si="4" t="shared"/>
        <v>0</v>
      </c>
      <c r="O17" s="23"/>
      <c r="P17" s="23"/>
      <c r="Q17" s="23"/>
      <c r="R17" s="23"/>
      <c r="S17" s="23"/>
      <c r="AB17"/>
      <c r="AD17" s="21" t="s">
        <v>169</v>
      </c>
    </row>
    <row hidden="1" r="18" spans="1:34" x14ac:dyDescent="0.25">
      <c r="A18" s="9" t="s">
        <v>17</v>
      </c>
      <c r="B18" s="1">
        <v>24</v>
      </c>
      <c r="C18" s="19">
        <v>0</v>
      </c>
      <c r="D18" s="20">
        <v>0</v>
      </c>
      <c r="E18" s="17">
        <v>0</v>
      </c>
      <c r="F18" s="8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3">
        <f si="3" t="shared"/>
        <v>0</v>
      </c>
      <c r="M18" s="13">
        <v>324</v>
      </c>
      <c r="N18" s="13">
        <f si="4" t="shared"/>
        <v>0</v>
      </c>
      <c r="O18" s="23"/>
      <c r="P18" s="23"/>
      <c r="Q18" s="23"/>
      <c r="R18" s="23"/>
      <c r="S18" s="23"/>
      <c r="AB18"/>
      <c r="AD18" s="21"/>
    </row>
    <row hidden="1" r="19" spans="1:34" x14ac:dyDescent="0.25">
      <c r="A19" s="9" t="s">
        <v>18</v>
      </c>
      <c r="B19" s="1">
        <v>8</v>
      </c>
      <c r="C19" s="19">
        <v>0</v>
      </c>
      <c r="D19" s="20">
        <v>0</v>
      </c>
      <c r="E19" s="17">
        <v>0</v>
      </c>
      <c r="F19" s="8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3">
        <f si="3" t="shared"/>
        <v>0</v>
      </c>
      <c r="M19" s="13">
        <v>324</v>
      </c>
      <c r="N19" s="13">
        <f si="4" t="shared"/>
        <v>0</v>
      </c>
      <c r="O19" s="23"/>
      <c r="P19" s="23"/>
      <c r="Q19" s="23"/>
      <c r="R19" s="23"/>
      <c r="S19" s="23"/>
      <c r="AB19"/>
      <c r="AD19" s="21" t="s">
        <v>169</v>
      </c>
    </row>
    <row hidden="1" r="20" spans="1:34" x14ac:dyDescent="0.25">
      <c r="A20" s="9" t="s">
        <v>19</v>
      </c>
      <c r="B20" s="1">
        <v>24</v>
      </c>
      <c r="C20" s="19">
        <v>0</v>
      </c>
      <c r="D20" s="20">
        <v>0</v>
      </c>
      <c r="E20" s="17">
        <v>0</v>
      </c>
      <c r="F20" s="8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3">
        <f si="3" t="shared"/>
        <v>0</v>
      </c>
      <c r="M20" s="13">
        <v>324</v>
      </c>
      <c r="N20" s="13">
        <f si="4" t="shared"/>
        <v>0</v>
      </c>
      <c r="O20" s="23"/>
      <c r="P20" s="23"/>
      <c r="Q20" s="23"/>
      <c r="R20" s="23"/>
      <c r="S20" s="23"/>
      <c r="AB20"/>
      <c r="AD20" s="21" t="s">
        <v>169</v>
      </c>
    </row>
    <row hidden="1" r="21" spans="1:34" x14ac:dyDescent="0.25">
      <c r="A21" s="9" t="s">
        <v>20</v>
      </c>
      <c r="B21" s="1">
        <v>16</v>
      </c>
      <c r="C21" s="19">
        <v>0</v>
      </c>
      <c r="D21" s="20">
        <v>0</v>
      </c>
      <c r="E21" s="17">
        <v>0</v>
      </c>
      <c r="F21" s="8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3">
        <f si="3" t="shared"/>
        <v>0</v>
      </c>
      <c r="M21" s="13">
        <v>324</v>
      </c>
      <c r="N21" s="13">
        <f si="4" t="shared"/>
        <v>0</v>
      </c>
      <c r="O21" s="23"/>
      <c r="P21" s="23"/>
      <c r="Q21" s="23"/>
      <c r="R21" s="23"/>
      <c r="S21" s="23"/>
      <c r="AB21"/>
      <c r="AD21" s="21" t="s">
        <v>169</v>
      </c>
    </row>
    <row hidden="1" r="22" spans="1:34" x14ac:dyDescent="0.25">
      <c r="A22" s="9" t="s">
        <v>21</v>
      </c>
      <c r="B22" s="1">
        <v>16</v>
      </c>
      <c r="C22" s="19">
        <v>0</v>
      </c>
      <c r="D22" s="20">
        <v>0</v>
      </c>
      <c r="E22" s="17">
        <v>0</v>
      </c>
      <c r="F22" s="8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3">
        <f si="3" t="shared"/>
        <v>0</v>
      </c>
      <c r="M22" s="13">
        <v>324</v>
      </c>
      <c r="N22" s="13">
        <f si="4" t="shared"/>
        <v>0</v>
      </c>
      <c r="O22" s="23"/>
      <c r="P22" s="23"/>
      <c r="Q22" s="23"/>
      <c r="R22" s="23"/>
      <c r="S22" s="23"/>
      <c r="AB22"/>
      <c r="AD22" s="21" t="s">
        <v>169</v>
      </c>
    </row>
    <row hidden="1" r="23" spans="1:34" x14ac:dyDescent="0.25">
      <c r="A23" s="9" t="s">
        <v>22</v>
      </c>
      <c r="B23" s="1">
        <v>16</v>
      </c>
      <c r="C23" s="19">
        <v>0</v>
      </c>
      <c r="D23" s="20">
        <v>0</v>
      </c>
      <c r="E23" s="17">
        <v>0</v>
      </c>
      <c r="F23" s="8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3">
        <f si="3" t="shared"/>
        <v>0</v>
      </c>
      <c r="M23" s="13">
        <v>324</v>
      </c>
      <c r="N23" s="13">
        <f si="4" t="shared"/>
        <v>0</v>
      </c>
      <c r="O23" s="23"/>
      <c r="P23" s="23"/>
      <c r="Q23" s="23"/>
      <c r="R23" s="23"/>
      <c r="S23" s="23"/>
      <c r="AB23"/>
      <c r="AD23" s="21" t="s">
        <v>169</v>
      </c>
    </row>
    <row hidden="1" r="24" spans="1:34" x14ac:dyDescent="0.25">
      <c r="A24" s="37" t="s">
        <v>23</v>
      </c>
      <c r="B24" s="41">
        <v>16</v>
      </c>
      <c r="C24" s="19">
        <v>0</v>
      </c>
      <c r="D24" s="20">
        <v>0</v>
      </c>
      <c r="E24" s="17">
        <v>0</v>
      </c>
      <c r="F24" s="8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3">
        <f si="3" t="shared"/>
        <v>0</v>
      </c>
      <c r="M24" s="13">
        <v>324</v>
      </c>
      <c r="N24" s="13">
        <f si="4" t="shared"/>
        <v>0</v>
      </c>
      <c r="O24" s="23"/>
      <c r="P24" s="23"/>
      <c r="Q24" s="23"/>
      <c r="R24" s="23"/>
      <c r="S24" s="23"/>
      <c r="AB24"/>
      <c r="AD24" s="42" t="s">
        <v>169</v>
      </c>
    </row>
    <row ht="15.75" r="25" spans="1:34" thickBot="1" x14ac:dyDescent="0.3">
      <c r="A25" s="50" t="s">
        <v>3</v>
      </c>
      <c r="B25" s="51"/>
      <c r="C25" s="19"/>
      <c r="D25" s="20"/>
      <c r="E25" s="17"/>
      <c r="F25" s="8"/>
      <c r="G25" s="17"/>
      <c r="H25" s="17"/>
      <c r="I25" s="17"/>
      <c r="J25" s="17"/>
      <c r="K25" s="17"/>
      <c r="L25" s="13"/>
      <c r="M25" s="13"/>
      <c r="N25" s="13"/>
      <c r="O25" s="23"/>
      <c r="P25" s="23"/>
      <c r="Q25" s="23"/>
      <c r="R25" s="23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101"/>
      <c r="AF25" s="153"/>
      <c r="AG25" s="103"/>
      <c r="AH25" s="103"/>
    </row>
    <row ht="15.75" r="26" spans="1:34" thickBot="1" x14ac:dyDescent="0.3">
      <c r="A26" s="54" t="s">
        <v>24</v>
      </c>
      <c r="B26" s="55">
        <v>8</v>
      </c>
      <c r="C26" s="19">
        <v>0</v>
      </c>
      <c r="D26" s="20">
        <v>0</v>
      </c>
      <c r="E26" s="17">
        <v>0</v>
      </c>
      <c r="F26" s="8">
        <v>8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3">
        <f si="3" t="shared"/>
        <v>64</v>
      </c>
      <c r="M26" s="13">
        <v>324</v>
      </c>
      <c r="N26" s="13">
        <f si="4" t="shared"/>
        <v>20736</v>
      </c>
      <c r="O26" s="16"/>
      <c r="P26" s="16"/>
      <c r="Q26" s="16"/>
      <c r="R26" s="67"/>
      <c r="S26" s="68">
        <f>SUM(C26:K26)</f>
        <v>8</v>
      </c>
      <c r="T26" s="39"/>
      <c r="U26" s="21"/>
      <c r="V26" s="21"/>
      <c r="W26" s="21"/>
      <c r="X26" s="21"/>
      <c r="Y26" s="49"/>
      <c r="Z26" s="63">
        <v>1</v>
      </c>
      <c r="AA26" s="64">
        <v>8</v>
      </c>
      <c r="AB26" s="65"/>
      <c r="AC26" s="64" t="s">
        <v>209</v>
      </c>
      <c r="AD26" s="120" t="s">
        <v>206</v>
      </c>
      <c r="AE26" s="102"/>
      <c r="AF26" s="152">
        <f ref="AF26" si="5" t="shared">AE26*Z26</f>
        <v>0</v>
      </c>
      <c r="AG26" s="104"/>
      <c r="AH26" s="104"/>
    </row>
    <row hidden="1" r="27" spans="1:34" x14ac:dyDescent="0.25">
      <c r="A27" s="36" t="s">
        <v>25</v>
      </c>
      <c r="B27" s="43">
        <v>21</v>
      </c>
      <c r="C27" s="19">
        <v>0</v>
      </c>
      <c r="D27" s="20">
        <v>0</v>
      </c>
      <c r="E27" s="17">
        <v>0</v>
      </c>
      <c r="F27" s="8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3">
        <f si="3" t="shared"/>
        <v>0</v>
      </c>
      <c r="M27" s="13">
        <v>324</v>
      </c>
      <c r="N27" s="13">
        <f si="4" t="shared"/>
        <v>0</v>
      </c>
      <c r="O27" s="23"/>
      <c r="P27" s="23"/>
      <c r="Q27" s="23"/>
      <c r="R27" s="23"/>
      <c r="S27" s="23"/>
      <c r="AB27"/>
      <c r="AD27" s="44"/>
    </row>
    <row hidden="1" r="28" spans="1:34" x14ac:dyDescent="0.25">
      <c r="A28" s="37" t="s">
        <v>26</v>
      </c>
      <c r="B28" s="41">
        <v>16</v>
      </c>
      <c r="C28" s="19">
        <v>0</v>
      </c>
      <c r="D28" s="20">
        <v>0</v>
      </c>
      <c r="E28" s="17">
        <v>0</v>
      </c>
      <c r="F28" s="8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3">
        <f si="3" t="shared"/>
        <v>0</v>
      </c>
      <c r="M28" s="13">
        <v>324</v>
      </c>
      <c r="N28" s="13">
        <f si="4" t="shared"/>
        <v>0</v>
      </c>
      <c r="O28" s="23"/>
      <c r="P28" s="23"/>
      <c r="Q28" s="23"/>
      <c r="R28" s="23"/>
      <c r="S28" s="23"/>
      <c r="AB28"/>
      <c r="AD28" s="42" t="s">
        <v>169</v>
      </c>
    </row>
    <row ht="15.75" r="29" spans="1:34" thickBot="1" x14ac:dyDescent="0.3">
      <c r="A29" s="50" t="s">
        <v>3</v>
      </c>
      <c r="B29" s="51"/>
      <c r="C29" s="19"/>
      <c r="D29" s="20"/>
      <c r="E29" s="17"/>
      <c r="F29" s="8"/>
      <c r="G29" s="17"/>
      <c r="H29" s="17"/>
      <c r="I29" s="17"/>
      <c r="J29" s="17"/>
      <c r="K29" s="17"/>
      <c r="L29" s="13"/>
      <c r="M29" s="13"/>
      <c r="N29" s="13"/>
      <c r="O29" s="23"/>
      <c r="P29" s="23"/>
      <c r="Q29" s="23"/>
      <c r="R29" s="23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101"/>
      <c r="AF29" s="153"/>
      <c r="AG29" s="103"/>
      <c r="AH29" s="103"/>
    </row>
    <row ht="15.75" r="30" spans="1:34" thickBot="1" x14ac:dyDescent="0.3">
      <c r="A30" s="54" t="s">
        <v>27</v>
      </c>
      <c r="B30" s="55">
        <v>8</v>
      </c>
      <c r="C30" s="19">
        <v>0</v>
      </c>
      <c r="D30" s="20">
        <v>0</v>
      </c>
      <c r="E30" s="17">
        <v>0</v>
      </c>
      <c r="F30" s="8">
        <v>64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3">
        <f si="3" t="shared"/>
        <v>512</v>
      </c>
      <c r="M30" s="13">
        <v>324</v>
      </c>
      <c r="N30" s="13">
        <f si="4" t="shared"/>
        <v>165888</v>
      </c>
      <c r="O30" s="16" t="s">
        <v>195</v>
      </c>
      <c r="P30" s="16" t="s">
        <v>196</v>
      </c>
      <c r="Q30" s="16">
        <v>731600648</v>
      </c>
      <c r="R30" s="67"/>
      <c r="S30" s="68">
        <v>6</v>
      </c>
      <c r="T30" s="39"/>
      <c r="U30" s="21"/>
      <c r="V30" s="21"/>
      <c r="W30" s="21"/>
      <c r="X30" s="21"/>
      <c r="Y30" s="49"/>
      <c r="Z30" s="156">
        <v>6</v>
      </c>
      <c r="AA30" s="64">
        <f>B30*Z30</f>
        <v>48</v>
      </c>
      <c r="AB30" s="65"/>
      <c r="AC30" s="64" t="s">
        <v>209</v>
      </c>
      <c r="AD30" s="120" t="s">
        <v>206</v>
      </c>
      <c r="AE30" s="102"/>
      <c r="AF30" s="152">
        <f ref="AF30" si="6" t="shared">AE30*Z30</f>
        <v>0</v>
      </c>
      <c r="AG30" s="104"/>
      <c r="AH30" s="104"/>
    </row>
    <row hidden="1" r="31" spans="1:34" x14ac:dyDescent="0.25">
      <c r="A31" s="36" t="s">
        <v>157</v>
      </c>
      <c r="B31" s="43">
        <v>21</v>
      </c>
      <c r="C31" s="19">
        <v>0</v>
      </c>
      <c r="D31" s="20">
        <v>0</v>
      </c>
      <c r="E31" s="17">
        <v>0</v>
      </c>
      <c r="F31" s="8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3">
        <f si="3" t="shared"/>
        <v>0</v>
      </c>
      <c r="M31" s="13">
        <v>324</v>
      </c>
      <c r="N31" s="13">
        <f si="4" t="shared"/>
        <v>0</v>
      </c>
      <c r="O31" s="23"/>
      <c r="P31" s="23"/>
      <c r="Q31" s="23"/>
      <c r="R31" s="23"/>
      <c r="S31" s="23"/>
      <c r="AB31"/>
      <c r="AD31" s="44" t="s">
        <v>167</v>
      </c>
    </row>
    <row hidden="1" r="32" spans="1:34" x14ac:dyDescent="0.25">
      <c r="A32" s="37" t="s">
        <v>28</v>
      </c>
      <c r="B32" s="41">
        <v>20</v>
      </c>
      <c r="C32" s="19">
        <v>0</v>
      </c>
      <c r="D32" s="20">
        <v>0</v>
      </c>
      <c r="E32" s="17">
        <v>0</v>
      </c>
      <c r="F32" s="8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3">
        <f si="3" t="shared"/>
        <v>0</v>
      </c>
      <c r="M32" s="13">
        <v>324</v>
      </c>
      <c r="N32" s="13">
        <f si="4" t="shared"/>
        <v>0</v>
      </c>
      <c r="O32" s="23"/>
      <c r="P32" s="23"/>
      <c r="Q32" s="23"/>
      <c r="R32" s="23"/>
      <c r="S32" s="23"/>
      <c r="AB32"/>
      <c r="AD32" s="42"/>
    </row>
    <row ht="15.75" r="33" spans="1:34" thickBot="1" x14ac:dyDescent="0.3">
      <c r="A33" s="69" t="s">
        <v>38</v>
      </c>
      <c r="B33" s="70"/>
      <c r="C33" s="6">
        <f>(C34*$B$34)+(C35*$B$35)+(C36*$B$36)+(C37*$B$37)+(C38*$B$38)+(C39*$B$39)+(C40*$B$40)+(C41*$B$41)+(C42*$B$42)+(C43*$B$43)+(C44*$B$44)+(C45*$B$45)+(C46*$B$46)+(C47*$B$47)+(C48*$B$48)+(C49*$B$49)+(C50*$B$50)+(C51*$B$51)+(C52*$B$52)+(C53*$B$53)+(C54*$B$54)+(C55*$B$55)+(C56*$B$56)+(C57*$B$57)+(C58*$B$58)+(C59*$B$59)+(C60*$B$60)+(C61*$B$61)+(C62*$B$62)+(C63*$B$63)+(C64*$B$64)+(C65*$B$65)+(C66*$B$66)+(C67*$B$67)+(C68*$B$68)+(C69*$B$69)</f>
        <v>1152</v>
      </c>
      <c r="D33" s="6">
        <f ref="D33:K33" si="7" t="shared">(D34*$B$34)+(D35*$B$35)+(D36*$B$36)+(D37*$B$37)+(D38*$B$38)+(D39*$B$39)+(D40*$B$40)+(D41*$B$41)+(D42*$B$42)+(D43*$B$43)+(D44*$B$44)+(D45*$B$45)+(D46*$B$46)+(D47*$B$47)+(D48*$B$48)+(D49*$B$49)+(D50*$B$50)+(D51*$B$51)+(D52*$B$52)+(D53*$B$53)+(D54*$B$54)+(D55*$B$55)+(D56*$B$56)+(D57*$B$57)+(D58*$B$58)+(D59*$B$59)+(D60*$B$60)+(D61*$B$61)+(D62*$B$62)+(D63*$B$63)+(D64*$B$64)+(D65*$B$65)+(D66*$B$66)+(D67*$B$67)+(D68*$B$68)+(D69*$B$69)</f>
        <v>0</v>
      </c>
      <c r="E33" s="6">
        <f si="7" t="shared"/>
        <v>0</v>
      </c>
      <c r="F33" s="6">
        <f si="7" t="shared"/>
        <v>0</v>
      </c>
      <c r="G33" s="6">
        <f si="7" t="shared"/>
        <v>0</v>
      </c>
      <c r="H33" s="6">
        <f si="7" t="shared"/>
        <v>0</v>
      </c>
      <c r="I33" s="6">
        <f si="7" t="shared"/>
        <v>0</v>
      </c>
      <c r="J33" s="6">
        <f si="7" t="shared"/>
        <v>0</v>
      </c>
      <c r="K33" s="6">
        <f si="7" t="shared"/>
        <v>0</v>
      </c>
      <c r="L33" s="14">
        <f>SUM(L34:L69)</f>
        <v>1152</v>
      </c>
      <c r="M33" s="15" t="s">
        <v>154</v>
      </c>
      <c r="N33" s="15">
        <f>SUM(N34:N69)</f>
        <v>683136</v>
      </c>
      <c r="O33" s="16"/>
      <c r="P33" s="16"/>
      <c r="Q33" s="16"/>
      <c r="R33" s="67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123"/>
      <c r="AE33" s="101"/>
      <c r="AF33" s="153"/>
      <c r="AG33" s="103"/>
      <c r="AH33" s="103"/>
    </row>
    <row hidden="1" r="34" spans="1:34" x14ac:dyDescent="0.25">
      <c r="A34" s="36" t="s">
        <v>39</v>
      </c>
      <c r="B34" s="43">
        <v>16</v>
      </c>
      <c r="C34" s="7">
        <v>0</v>
      </c>
      <c r="D34" s="18">
        <v>0</v>
      </c>
      <c r="E34" s="19">
        <v>0</v>
      </c>
      <c r="F34" s="18">
        <v>0</v>
      </c>
      <c r="G34" s="7">
        <v>0</v>
      </c>
      <c r="H34" s="19">
        <v>0</v>
      </c>
      <c r="I34" s="19">
        <v>0</v>
      </c>
      <c r="J34" s="19">
        <v>0</v>
      </c>
      <c r="K34" s="19">
        <v>0</v>
      </c>
      <c r="L34" s="13">
        <f ref="L34:L69" si="8" t="shared">SUM(C34:K34)*B34</f>
        <v>0</v>
      </c>
      <c r="M34" s="13">
        <v>593</v>
      </c>
      <c r="N34" s="13">
        <f>L34*M34</f>
        <v>0</v>
      </c>
      <c r="O34" s="23"/>
      <c r="P34" s="23"/>
      <c r="Q34" s="23"/>
      <c r="R34" s="23"/>
      <c r="S34" s="23"/>
      <c r="AB34"/>
      <c r="AD34" s="44"/>
    </row>
    <row hidden="1" r="35" spans="1:34" x14ac:dyDescent="0.25">
      <c r="A35" s="9" t="s">
        <v>40</v>
      </c>
      <c r="B35" s="1">
        <v>16</v>
      </c>
      <c r="C35" s="7">
        <v>0</v>
      </c>
      <c r="D35" s="18">
        <v>0</v>
      </c>
      <c r="E35" s="19">
        <v>0</v>
      </c>
      <c r="F35" s="18">
        <v>0</v>
      </c>
      <c r="G35" s="7">
        <v>0</v>
      </c>
      <c r="H35" s="19">
        <v>0</v>
      </c>
      <c r="I35" s="19">
        <v>0</v>
      </c>
      <c r="J35" s="19">
        <v>0</v>
      </c>
      <c r="K35" s="19">
        <v>0</v>
      </c>
      <c r="L35" s="13">
        <f si="8" t="shared"/>
        <v>0</v>
      </c>
      <c r="M35" s="13">
        <v>593</v>
      </c>
      <c r="N35" s="13">
        <f ref="N35:N69" si="9" t="shared">L35*M35</f>
        <v>0</v>
      </c>
      <c r="O35" s="23"/>
      <c r="P35" s="23"/>
      <c r="Q35" s="23"/>
      <c r="R35" s="23"/>
      <c r="S35" s="23"/>
      <c r="AB35"/>
    </row>
    <row hidden="1" r="36" spans="1:34" x14ac:dyDescent="0.25">
      <c r="A36" s="9" t="s">
        <v>41</v>
      </c>
      <c r="B36" s="1">
        <v>16</v>
      </c>
      <c r="C36" s="7">
        <v>0</v>
      </c>
      <c r="D36" s="18">
        <v>0</v>
      </c>
      <c r="E36" s="19">
        <v>0</v>
      </c>
      <c r="F36" s="18">
        <v>0</v>
      </c>
      <c r="G36" s="7">
        <v>0</v>
      </c>
      <c r="H36" s="19">
        <v>0</v>
      </c>
      <c r="I36" s="19">
        <v>0</v>
      </c>
      <c r="J36" s="19">
        <v>0</v>
      </c>
      <c r="K36" s="19">
        <v>0</v>
      </c>
      <c r="L36" s="13">
        <f si="8" t="shared"/>
        <v>0</v>
      </c>
      <c r="M36" s="13">
        <v>593</v>
      </c>
      <c r="N36" s="13">
        <f si="9" t="shared"/>
        <v>0</v>
      </c>
      <c r="O36" s="23"/>
      <c r="P36" s="23"/>
      <c r="Q36" s="23"/>
      <c r="R36" s="23"/>
      <c r="S36" s="23"/>
      <c r="AB36"/>
    </row>
    <row hidden="1" r="37" spans="1:34" x14ac:dyDescent="0.25">
      <c r="A37" s="9" t="s">
        <v>42</v>
      </c>
      <c r="B37" s="1">
        <v>16</v>
      </c>
      <c r="C37" s="7">
        <v>0</v>
      </c>
      <c r="D37" s="18">
        <v>0</v>
      </c>
      <c r="E37" s="19">
        <v>0</v>
      </c>
      <c r="F37" s="18">
        <v>0</v>
      </c>
      <c r="G37" s="7">
        <v>0</v>
      </c>
      <c r="H37" s="19">
        <v>0</v>
      </c>
      <c r="I37" s="19">
        <v>0</v>
      </c>
      <c r="J37" s="19">
        <v>0</v>
      </c>
      <c r="K37" s="19">
        <v>0</v>
      </c>
      <c r="L37" s="13">
        <f si="8" t="shared"/>
        <v>0</v>
      </c>
      <c r="M37" s="13">
        <v>593</v>
      </c>
      <c r="N37" s="13">
        <f si="9" t="shared"/>
        <v>0</v>
      </c>
      <c r="O37" s="23"/>
      <c r="P37" s="23"/>
      <c r="Q37" s="23"/>
      <c r="R37" s="23"/>
      <c r="S37" s="23"/>
      <c r="AB37"/>
    </row>
    <row hidden="1" r="38" spans="1:34" x14ac:dyDescent="0.25">
      <c r="A38" s="9" t="s">
        <v>43</v>
      </c>
      <c r="B38" s="1">
        <v>16</v>
      </c>
      <c r="C38" s="7">
        <v>0</v>
      </c>
      <c r="D38" s="18">
        <v>0</v>
      </c>
      <c r="E38" s="19">
        <v>0</v>
      </c>
      <c r="F38" s="18">
        <v>0</v>
      </c>
      <c r="G38" s="7">
        <v>0</v>
      </c>
      <c r="H38" s="19">
        <v>0</v>
      </c>
      <c r="I38" s="19">
        <v>0</v>
      </c>
      <c r="J38" s="19">
        <v>0</v>
      </c>
      <c r="K38" s="19">
        <v>0</v>
      </c>
      <c r="L38" s="13">
        <f si="8" t="shared"/>
        <v>0</v>
      </c>
      <c r="M38" s="13">
        <v>593</v>
      </c>
      <c r="N38" s="13">
        <f si="9" t="shared"/>
        <v>0</v>
      </c>
      <c r="O38" s="23"/>
      <c r="P38" s="23"/>
      <c r="Q38" s="23"/>
      <c r="R38" s="23"/>
      <c r="S38" s="23"/>
      <c r="AB38"/>
    </row>
    <row hidden="1" r="39" spans="1:34" x14ac:dyDescent="0.25">
      <c r="A39" s="9" t="s">
        <v>44</v>
      </c>
      <c r="B39" s="1">
        <v>16</v>
      </c>
      <c r="C39" s="7">
        <v>0</v>
      </c>
      <c r="D39" s="18">
        <v>0</v>
      </c>
      <c r="E39" s="19">
        <v>0</v>
      </c>
      <c r="F39" s="18">
        <v>0</v>
      </c>
      <c r="G39" s="7">
        <v>0</v>
      </c>
      <c r="H39" s="19">
        <v>0</v>
      </c>
      <c r="I39" s="19">
        <v>0</v>
      </c>
      <c r="J39" s="19">
        <v>0</v>
      </c>
      <c r="K39" s="19">
        <v>0</v>
      </c>
      <c r="L39" s="13">
        <f si="8" t="shared"/>
        <v>0</v>
      </c>
      <c r="M39" s="13">
        <v>593</v>
      </c>
      <c r="N39" s="13">
        <f si="9" t="shared"/>
        <v>0</v>
      </c>
      <c r="O39" s="23"/>
      <c r="P39" s="23"/>
      <c r="Q39" s="23"/>
      <c r="R39" s="23"/>
      <c r="S39" s="23"/>
      <c r="AB39"/>
    </row>
    <row hidden="1" r="40" spans="1:34" x14ac:dyDescent="0.25">
      <c r="A40" s="9" t="s">
        <v>45</v>
      </c>
      <c r="B40" s="1">
        <v>16</v>
      </c>
      <c r="C40" s="7">
        <v>0</v>
      </c>
      <c r="D40" s="18">
        <v>0</v>
      </c>
      <c r="E40" s="19">
        <v>0</v>
      </c>
      <c r="F40" s="18">
        <v>0</v>
      </c>
      <c r="G40" s="7">
        <v>0</v>
      </c>
      <c r="H40" s="19">
        <v>0</v>
      </c>
      <c r="I40" s="19">
        <v>0</v>
      </c>
      <c r="J40" s="19">
        <v>0</v>
      </c>
      <c r="K40" s="19">
        <v>0</v>
      </c>
      <c r="L40" s="13">
        <f si="8" t="shared"/>
        <v>0</v>
      </c>
      <c r="M40" s="13">
        <v>593</v>
      </c>
      <c r="N40" s="13">
        <f si="9" t="shared"/>
        <v>0</v>
      </c>
      <c r="O40" s="23"/>
      <c r="P40" s="23"/>
      <c r="Q40" s="23"/>
      <c r="R40" s="23"/>
      <c r="S40" s="23"/>
      <c r="AB40"/>
    </row>
    <row hidden="1" r="41" spans="1:34" x14ac:dyDescent="0.25">
      <c r="A41" s="37" t="s">
        <v>46</v>
      </c>
      <c r="B41" s="41">
        <v>16</v>
      </c>
      <c r="C41" s="7">
        <v>0</v>
      </c>
      <c r="D41" s="18">
        <v>0</v>
      </c>
      <c r="E41" s="19">
        <v>0</v>
      </c>
      <c r="F41" s="18">
        <v>0</v>
      </c>
      <c r="G41" s="7">
        <v>0</v>
      </c>
      <c r="H41" s="19">
        <v>0</v>
      </c>
      <c r="I41" s="19">
        <v>0</v>
      </c>
      <c r="J41" s="19">
        <v>0</v>
      </c>
      <c r="K41" s="19">
        <v>0</v>
      </c>
      <c r="L41" s="13">
        <f si="8" t="shared"/>
        <v>0</v>
      </c>
      <c r="M41" s="13">
        <v>593</v>
      </c>
      <c r="N41" s="13">
        <f si="9" t="shared"/>
        <v>0</v>
      </c>
      <c r="O41" s="23"/>
      <c r="P41" s="23"/>
      <c r="Q41" s="23"/>
      <c r="R41" s="23"/>
      <c r="S41" s="23"/>
      <c r="AB41"/>
    </row>
    <row r="42" spans="1:34" x14ac:dyDescent="0.25">
      <c r="A42" s="77" t="s">
        <v>47</v>
      </c>
      <c r="B42" s="78">
        <v>16</v>
      </c>
      <c r="C42" s="7">
        <v>18</v>
      </c>
      <c r="D42" s="18">
        <v>0</v>
      </c>
      <c r="E42" s="19">
        <v>0</v>
      </c>
      <c r="F42" s="18">
        <v>0</v>
      </c>
      <c r="G42" s="7">
        <v>0</v>
      </c>
      <c r="H42" s="19">
        <v>0</v>
      </c>
      <c r="I42" s="19">
        <v>0</v>
      </c>
      <c r="J42" s="19">
        <v>0</v>
      </c>
      <c r="K42" s="19">
        <v>0</v>
      </c>
      <c r="L42" s="13">
        <f si="8" t="shared"/>
        <v>288</v>
      </c>
      <c r="M42" s="13">
        <v>593</v>
      </c>
      <c r="N42" s="13">
        <f si="9" t="shared"/>
        <v>170784</v>
      </c>
      <c r="O42" s="16" t="s">
        <v>171</v>
      </c>
      <c r="P42" s="16" t="s">
        <v>178</v>
      </c>
      <c r="Q42" s="16"/>
      <c r="R42" s="67"/>
      <c r="S42" s="79">
        <f>SUM(C42:K42)</f>
        <v>18</v>
      </c>
      <c r="T42" s="39"/>
      <c r="U42" s="21"/>
      <c r="V42" s="21"/>
      <c r="W42" s="21"/>
      <c r="X42" s="21"/>
      <c r="Y42" s="49"/>
      <c r="Z42" s="80">
        <v>2</v>
      </c>
      <c r="AA42" s="58">
        <f>B42*Z42</f>
        <v>32</v>
      </c>
      <c r="AB42" s="59"/>
      <c r="AC42" s="58" t="s">
        <v>210</v>
      </c>
      <c r="AD42" s="90" t="s">
        <v>206</v>
      </c>
      <c r="AE42" s="58"/>
      <c r="AF42" s="62">
        <f ref="AF42:AF43" si="10" t="shared">AE42*Z42</f>
        <v>0</v>
      </c>
    </row>
    <row ht="15.75" r="43" spans="1:34" thickBot="1" x14ac:dyDescent="0.3">
      <c r="A43" s="54" t="s">
        <v>48</v>
      </c>
      <c r="B43" s="55">
        <v>16</v>
      </c>
      <c r="C43" s="7">
        <v>18</v>
      </c>
      <c r="D43" s="18">
        <v>0</v>
      </c>
      <c r="E43" s="19">
        <v>0</v>
      </c>
      <c r="F43" s="18">
        <v>0</v>
      </c>
      <c r="G43" s="7">
        <v>0</v>
      </c>
      <c r="H43" s="19">
        <v>0</v>
      </c>
      <c r="I43" s="19">
        <v>0</v>
      </c>
      <c r="J43" s="19">
        <v>0</v>
      </c>
      <c r="K43" s="19">
        <v>0</v>
      </c>
      <c r="L43" s="13">
        <f si="8" t="shared"/>
        <v>288</v>
      </c>
      <c r="M43" s="13">
        <v>593</v>
      </c>
      <c r="N43" s="13">
        <f si="9" t="shared"/>
        <v>170784</v>
      </c>
      <c r="O43" s="16" t="s">
        <v>171</v>
      </c>
      <c r="P43" s="16" t="s">
        <v>178</v>
      </c>
      <c r="Q43" s="16"/>
      <c r="R43" s="67"/>
      <c r="S43" s="68">
        <f>SUM(C43:K43)</f>
        <v>18</v>
      </c>
      <c r="T43" s="39"/>
      <c r="U43" s="21"/>
      <c r="V43" s="21"/>
      <c r="W43" s="21"/>
      <c r="X43" s="21"/>
      <c r="Y43" s="49"/>
      <c r="Z43" s="63">
        <v>2</v>
      </c>
      <c r="AA43" s="64">
        <f>B43*Z43</f>
        <v>32</v>
      </c>
      <c r="AB43" s="65"/>
      <c r="AC43" s="64" t="s">
        <v>210</v>
      </c>
      <c r="AD43" s="120" t="s">
        <v>206</v>
      </c>
      <c r="AE43" s="64"/>
      <c r="AF43" s="62">
        <f si="10" t="shared"/>
        <v>0</v>
      </c>
    </row>
    <row hidden="1" r="44" spans="1:34" x14ac:dyDescent="0.25">
      <c r="A44" s="45" t="s">
        <v>49</v>
      </c>
      <c r="B44" s="46">
        <v>16</v>
      </c>
      <c r="C44" s="7">
        <v>0</v>
      </c>
      <c r="D44" s="18">
        <v>0</v>
      </c>
      <c r="E44" s="19">
        <v>0</v>
      </c>
      <c r="F44" s="18">
        <v>0</v>
      </c>
      <c r="G44" s="7">
        <v>0</v>
      </c>
      <c r="H44" s="19">
        <v>0</v>
      </c>
      <c r="I44" s="19">
        <v>0</v>
      </c>
      <c r="J44" s="19">
        <v>0</v>
      </c>
      <c r="K44" s="19">
        <v>0</v>
      </c>
      <c r="L44" s="13">
        <f si="8" t="shared"/>
        <v>0</v>
      </c>
      <c r="M44" s="13">
        <v>593</v>
      </c>
      <c r="N44" s="13">
        <f si="9" t="shared"/>
        <v>0</v>
      </c>
      <c r="O44" s="23"/>
      <c r="P44" s="16" t="s">
        <v>178</v>
      </c>
      <c r="Q44" s="23"/>
      <c r="R44" s="23"/>
      <c r="S44" s="23"/>
      <c r="AB44"/>
    </row>
    <row ht="15.75" r="45" spans="1:34" thickBot="1" x14ac:dyDescent="0.3">
      <c r="A45" s="81" t="s">
        <v>50</v>
      </c>
      <c r="B45" s="82">
        <v>16</v>
      </c>
      <c r="C45" s="7">
        <v>18</v>
      </c>
      <c r="D45" s="18">
        <v>0</v>
      </c>
      <c r="E45" s="19">
        <v>0</v>
      </c>
      <c r="F45" s="18">
        <v>0</v>
      </c>
      <c r="G45" s="7">
        <v>0</v>
      </c>
      <c r="H45" s="19">
        <v>0</v>
      </c>
      <c r="I45" s="19">
        <v>0</v>
      </c>
      <c r="J45" s="19">
        <v>0</v>
      </c>
      <c r="K45" s="19">
        <v>0</v>
      </c>
      <c r="L45" s="13">
        <f si="8" t="shared"/>
        <v>288</v>
      </c>
      <c r="M45" s="13">
        <v>593</v>
      </c>
      <c r="N45" s="13">
        <f si="9" t="shared"/>
        <v>170784</v>
      </c>
      <c r="O45" s="16" t="s">
        <v>171</v>
      </c>
      <c r="P45" s="16" t="s">
        <v>178</v>
      </c>
      <c r="Q45" s="16"/>
      <c r="R45" s="67"/>
      <c r="S45" s="71">
        <f>SUM(C45:K45)</f>
        <v>18</v>
      </c>
      <c r="T45" s="39"/>
      <c r="U45" s="21"/>
      <c r="V45" s="21"/>
      <c r="W45" s="21"/>
      <c r="X45" s="21"/>
      <c r="Y45" s="49"/>
      <c r="Z45" s="72">
        <v>2</v>
      </c>
      <c r="AA45" s="73">
        <v>32</v>
      </c>
      <c r="AB45" s="74"/>
      <c r="AC45" s="73" t="s">
        <v>168</v>
      </c>
      <c r="AD45" s="75" t="s">
        <v>206</v>
      </c>
      <c r="AE45" s="73"/>
      <c r="AF45" s="62">
        <f>AE45*Z45</f>
        <v>0</v>
      </c>
    </row>
    <row hidden="1" r="46" spans="1:34" x14ac:dyDescent="0.25">
      <c r="A46" s="36" t="s">
        <v>51</v>
      </c>
      <c r="B46" s="43">
        <v>16</v>
      </c>
      <c r="C46" s="7">
        <v>0</v>
      </c>
      <c r="D46" s="18">
        <v>0</v>
      </c>
      <c r="E46" s="19">
        <v>0</v>
      </c>
      <c r="F46" s="18">
        <v>0</v>
      </c>
      <c r="G46" s="7">
        <v>0</v>
      </c>
      <c r="H46" s="19">
        <v>0</v>
      </c>
      <c r="I46" s="19">
        <v>0</v>
      </c>
      <c r="J46" s="19">
        <v>0</v>
      </c>
      <c r="K46" s="19">
        <v>0</v>
      </c>
      <c r="L46" s="13">
        <f si="8" t="shared"/>
        <v>0</v>
      </c>
      <c r="M46" s="13">
        <v>593</v>
      </c>
      <c r="N46" s="13">
        <f si="9" t="shared"/>
        <v>0</v>
      </c>
      <c r="O46" s="23"/>
      <c r="P46" s="23"/>
      <c r="Q46" s="23"/>
      <c r="R46" s="23"/>
      <c r="S46" s="23"/>
      <c r="AB46"/>
    </row>
    <row hidden="1" r="47" spans="1:34" x14ac:dyDescent="0.25">
      <c r="A47" s="9" t="s">
        <v>52</v>
      </c>
      <c r="B47" s="1">
        <v>16</v>
      </c>
      <c r="C47" s="7">
        <v>0</v>
      </c>
      <c r="D47" s="18">
        <v>0</v>
      </c>
      <c r="E47" s="19">
        <v>0</v>
      </c>
      <c r="F47" s="18">
        <v>0</v>
      </c>
      <c r="G47" s="7">
        <v>0</v>
      </c>
      <c r="H47" s="19">
        <v>0</v>
      </c>
      <c r="I47" s="19">
        <v>0</v>
      </c>
      <c r="J47" s="19">
        <v>0</v>
      </c>
      <c r="K47" s="19">
        <v>0</v>
      </c>
      <c r="L47" s="13">
        <f si="8" t="shared"/>
        <v>0</v>
      </c>
      <c r="M47" s="13">
        <v>593</v>
      </c>
      <c r="N47" s="13">
        <f si="9" t="shared"/>
        <v>0</v>
      </c>
      <c r="O47" s="23"/>
      <c r="P47" s="23"/>
      <c r="Q47" s="23"/>
      <c r="R47" s="23"/>
      <c r="S47" s="23"/>
      <c r="AB47"/>
    </row>
    <row hidden="1" r="48" spans="1:34" x14ac:dyDescent="0.25">
      <c r="A48" s="9" t="s">
        <v>53</v>
      </c>
      <c r="B48" s="1">
        <v>16</v>
      </c>
      <c r="C48" s="7">
        <v>0</v>
      </c>
      <c r="D48" s="18">
        <v>0</v>
      </c>
      <c r="E48" s="19">
        <v>0</v>
      </c>
      <c r="F48" s="18">
        <v>0</v>
      </c>
      <c r="G48" s="7">
        <v>0</v>
      </c>
      <c r="H48" s="19">
        <v>0</v>
      </c>
      <c r="I48" s="19">
        <v>0</v>
      </c>
      <c r="J48" s="19">
        <v>0</v>
      </c>
      <c r="K48" s="19">
        <v>0</v>
      </c>
      <c r="L48" s="13">
        <f si="8" t="shared"/>
        <v>0</v>
      </c>
      <c r="M48" s="13">
        <v>593</v>
      </c>
      <c r="N48" s="13">
        <f si="9" t="shared"/>
        <v>0</v>
      </c>
      <c r="O48" s="23"/>
      <c r="P48" s="23"/>
      <c r="Q48" s="23"/>
      <c r="R48" s="23"/>
      <c r="S48" s="23"/>
      <c r="AB48"/>
    </row>
    <row hidden="1" r="49" spans="1:32" x14ac:dyDescent="0.25">
      <c r="A49" s="9" t="s">
        <v>54</v>
      </c>
      <c r="B49" s="1">
        <v>16</v>
      </c>
      <c r="C49" s="7">
        <v>0</v>
      </c>
      <c r="D49" s="18">
        <v>0</v>
      </c>
      <c r="E49" s="19">
        <v>0</v>
      </c>
      <c r="F49" s="18">
        <v>0</v>
      </c>
      <c r="G49" s="7">
        <v>0</v>
      </c>
      <c r="H49" s="19">
        <v>0</v>
      </c>
      <c r="I49" s="19">
        <v>0</v>
      </c>
      <c r="J49" s="19">
        <v>0</v>
      </c>
      <c r="K49" s="19">
        <v>0</v>
      </c>
      <c r="L49" s="13">
        <f si="8" t="shared"/>
        <v>0</v>
      </c>
      <c r="M49" s="13">
        <v>593</v>
      </c>
      <c r="N49" s="13">
        <f si="9" t="shared"/>
        <v>0</v>
      </c>
      <c r="O49" s="23"/>
      <c r="P49" s="23"/>
      <c r="Q49" s="23"/>
      <c r="R49" s="23"/>
      <c r="S49" s="23"/>
      <c r="AB49"/>
    </row>
    <row hidden="1" r="50" spans="1:32" x14ac:dyDescent="0.25">
      <c r="A50" s="9" t="s">
        <v>55</v>
      </c>
      <c r="B50" s="1">
        <v>16</v>
      </c>
      <c r="C50" s="7">
        <v>0</v>
      </c>
      <c r="D50" s="18">
        <v>0</v>
      </c>
      <c r="E50" s="19">
        <v>0</v>
      </c>
      <c r="F50" s="18">
        <v>0</v>
      </c>
      <c r="G50" s="7">
        <v>0</v>
      </c>
      <c r="H50" s="19">
        <v>0</v>
      </c>
      <c r="I50" s="19">
        <v>0</v>
      </c>
      <c r="J50" s="19">
        <v>0</v>
      </c>
      <c r="K50" s="19">
        <v>0</v>
      </c>
      <c r="L50" s="13">
        <f si="8" t="shared"/>
        <v>0</v>
      </c>
      <c r="M50" s="13">
        <v>593</v>
      </c>
      <c r="N50" s="13">
        <f si="9" t="shared"/>
        <v>0</v>
      </c>
      <c r="O50" s="23"/>
      <c r="P50" s="23"/>
      <c r="Q50" s="23"/>
      <c r="R50" s="23"/>
      <c r="S50" s="23"/>
      <c r="AB50"/>
    </row>
    <row hidden="1" r="51" spans="1:32" x14ac:dyDescent="0.25">
      <c r="A51" s="9" t="s">
        <v>56</v>
      </c>
      <c r="B51" s="1">
        <v>16</v>
      </c>
      <c r="C51" s="7">
        <v>0</v>
      </c>
      <c r="D51" s="18">
        <v>0</v>
      </c>
      <c r="E51" s="19">
        <v>0</v>
      </c>
      <c r="F51" s="18">
        <v>0</v>
      </c>
      <c r="G51" s="7">
        <v>0</v>
      </c>
      <c r="H51" s="19">
        <v>0</v>
      </c>
      <c r="I51" s="19">
        <v>0</v>
      </c>
      <c r="J51" s="19">
        <v>0</v>
      </c>
      <c r="K51" s="19">
        <v>0</v>
      </c>
      <c r="L51" s="13">
        <f si="8" t="shared"/>
        <v>0</v>
      </c>
      <c r="M51" s="13">
        <v>593</v>
      </c>
      <c r="N51" s="13">
        <f si="9" t="shared"/>
        <v>0</v>
      </c>
      <c r="O51" s="23"/>
      <c r="P51" s="23"/>
      <c r="Q51" s="23"/>
      <c r="R51" s="23"/>
      <c r="S51" s="23"/>
      <c r="AB51"/>
    </row>
    <row hidden="1" r="52" spans="1:32" x14ac:dyDescent="0.25">
      <c r="A52" s="37" t="s">
        <v>57</v>
      </c>
      <c r="B52" s="41">
        <v>16</v>
      </c>
      <c r="C52" s="7">
        <v>0</v>
      </c>
      <c r="D52" s="18">
        <v>0</v>
      </c>
      <c r="E52" s="19">
        <v>0</v>
      </c>
      <c r="F52" s="18">
        <v>0</v>
      </c>
      <c r="G52" s="7">
        <v>0</v>
      </c>
      <c r="H52" s="19">
        <v>0</v>
      </c>
      <c r="I52" s="19">
        <v>0</v>
      </c>
      <c r="J52" s="19">
        <v>0</v>
      </c>
      <c r="K52" s="19">
        <v>0</v>
      </c>
      <c r="L52" s="13">
        <f si="8" t="shared"/>
        <v>0</v>
      </c>
      <c r="M52" s="13">
        <v>593</v>
      </c>
      <c r="N52" s="13">
        <f si="9" t="shared"/>
        <v>0</v>
      </c>
      <c r="O52" s="23"/>
      <c r="P52" s="23"/>
      <c r="Q52" s="23"/>
      <c r="R52" s="23"/>
      <c r="S52" s="23"/>
      <c r="AB52"/>
    </row>
    <row ht="15.75" r="53" spans="1:32" thickBot="1" x14ac:dyDescent="0.3">
      <c r="A53" s="81" t="s">
        <v>58</v>
      </c>
      <c r="B53" s="82">
        <v>16</v>
      </c>
      <c r="C53" s="7">
        <v>18</v>
      </c>
      <c r="D53" s="18">
        <v>0</v>
      </c>
      <c r="E53" s="19">
        <v>0</v>
      </c>
      <c r="F53" s="18">
        <v>0</v>
      </c>
      <c r="G53" s="7">
        <v>0</v>
      </c>
      <c r="H53" s="19">
        <v>0</v>
      </c>
      <c r="I53" s="19">
        <v>0</v>
      </c>
      <c r="J53" s="19">
        <v>0</v>
      </c>
      <c r="K53" s="19">
        <v>0</v>
      </c>
      <c r="L53" s="13">
        <f si="8" t="shared"/>
        <v>288</v>
      </c>
      <c r="M53" s="13">
        <v>593</v>
      </c>
      <c r="N53" s="13">
        <f si="9" t="shared"/>
        <v>170784</v>
      </c>
      <c r="O53" s="16" t="s">
        <v>171</v>
      </c>
      <c r="P53" s="16" t="s">
        <v>178</v>
      </c>
      <c r="Q53" s="16"/>
      <c r="R53" s="67"/>
      <c r="S53" s="71">
        <f>SUM(C53:K53)</f>
        <v>18</v>
      </c>
      <c r="T53" s="39"/>
      <c r="U53" s="21"/>
      <c r="V53" s="21"/>
      <c r="W53" s="21"/>
      <c r="X53" s="21"/>
      <c r="Y53" s="49"/>
      <c r="Z53" s="72">
        <v>2</v>
      </c>
      <c r="AA53" s="73">
        <f>B53*Z53</f>
        <v>32</v>
      </c>
      <c r="AB53" s="74"/>
      <c r="AC53" s="73" t="s">
        <v>168</v>
      </c>
      <c r="AD53" s="75" t="s">
        <v>206</v>
      </c>
      <c r="AE53" s="73"/>
      <c r="AF53" s="62">
        <f>AE53*Z53</f>
        <v>0</v>
      </c>
    </row>
    <row hidden="1" r="54" spans="1:32" x14ac:dyDescent="0.25">
      <c r="A54" s="36" t="s">
        <v>59</v>
      </c>
      <c r="B54" s="43">
        <v>16</v>
      </c>
      <c r="C54" s="7">
        <v>0</v>
      </c>
      <c r="D54" s="18">
        <v>0</v>
      </c>
      <c r="E54" s="19">
        <v>0</v>
      </c>
      <c r="F54" s="18">
        <v>0</v>
      </c>
      <c r="G54" s="7">
        <v>0</v>
      </c>
      <c r="H54" s="19">
        <v>0</v>
      </c>
      <c r="I54" s="19">
        <v>0</v>
      </c>
      <c r="J54" s="19">
        <v>0</v>
      </c>
      <c r="K54" s="19">
        <v>0</v>
      </c>
      <c r="L54" s="13">
        <f si="8" t="shared"/>
        <v>0</v>
      </c>
      <c r="M54" s="13">
        <v>593</v>
      </c>
      <c r="N54" s="13">
        <f si="9" t="shared"/>
        <v>0</v>
      </c>
      <c r="O54" s="23"/>
      <c r="P54" s="23"/>
      <c r="Q54" s="23"/>
      <c r="R54" s="23"/>
      <c r="S54" s="23"/>
      <c r="AB54"/>
    </row>
    <row hidden="1" r="55" spans="1:32" x14ac:dyDescent="0.25">
      <c r="A55" s="9" t="s">
        <v>60</v>
      </c>
      <c r="B55" s="1">
        <v>16</v>
      </c>
      <c r="C55" s="7">
        <v>0</v>
      </c>
      <c r="D55" s="18">
        <v>0</v>
      </c>
      <c r="E55" s="19">
        <v>0</v>
      </c>
      <c r="F55" s="18">
        <v>0</v>
      </c>
      <c r="G55" s="7">
        <v>0</v>
      </c>
      <c r="H55" s="19">
        <v>0</v>
      </c>
      <c r="I55" s="19">
        <v>0</v>
      </c>
      <c r="J55" s="19">
        <v>0</v>
      </c>
      <c r="K55" s="19">
        <v>0</v>
      </c>
      <c r="L55" s="13">
        <f si="8" t="shared"/>
        <v>0</v>
      </c>
      <c r="M55" s="13">
        <v>593</v>
      </c>
      <c r="N55" s="13">
        <f si="9" t="shared"/>
        <v>0</v>
      </c>
      <c r="O55" s="23"/>
      <c r="P55" s="23"/>
      <c r="Q55" s="23"/>
      <c r="R55" s="23"/>
      <c r="S55" s="23"/>
      <c r="AB55"/>
    </row>
    <row hidden="1" r="56" spans="1:32" x14ac:dyDescent="0.25">
      <c r="A56" s="9" t="s">
        <v>61</v>
      </c>
      <c r="B56" s="1">
        <v>16</v>
      </c>
      <c r="C56" s="7">
        <v>0</v>
      </c>
      <c r="D56" s="18">
        <v>0</v>
      </c>
      <c r="E56" s="19">
        <v>0</v>
      </c>
      <c r="F56" s="18">
        <v>0</v>
      </c>
      <c r="G56" s="7">
        <v>0</v>
      </c>
      <c r="H56" s="19">
        <v>0</v>
      </c>
      <c r="I56" s="19">
        <v>0</v>
      </c>
      <c r="J56" s="19">
        <v>0</v>
      </c>
      <c r="K56" s="19">
        <v>0</v>
      </c>
      <c r="L56" s="13">
        <f si="8" t="shared"/>
        <v>0</v>
      </c>
      <c r="M56" s="13">
        <v>593</v>
      </c>
      <c r="N56" s="13">
        <f si="9" t="shared"/>
        <v>0</v>
      </c>
      <c r="O56" s="23"/>
      <c r="P56" s="23"/>
      <c r="Q56" s="23"/>
      <c r="R56" s="23"/>
      <c r="S56" s="23"/>
      <c r="AB56"/>
    </row>
    <row hidden="1" r="57" spans="1:32" x14ac:dyDescent="0.25">
      <c r="A57" s="9" t="s">
        <v>62</v>
      </c>
      <c r="B57" s="1">
        <v>16</v>
      </c>
      <c r="C57" s="7">
        <v>0</v>
      </c>
      <c r="D57" s="18">
        <v>0</v>
      </c>
      <c r="E57" s="19">
        <v>0</v>
      </c>
      <c r="F57" s="18">
        <v>0</v>
      </c>
      <c r="G57" s="7">
        <v>0</v>
      </c>
      <c r="H57" s="19">
        <v>0</v>
      </c>
      <c r="I57" s="19">
        <v>0</v>
      </c>
      <c r="J57" s="19">
        <v>0</v>
      </c>
      <c r="K57" s="19">
        <v>0</v>
      </c>
      <c r="L57" s="13">
        <f si="8" t="shared"/>
        <v>0</v>
      </c>
      <c r="M57" s="13">
        <v>593</v>
      </c>
      <c r="N57" s="13">
        <f si="9" t="shared"/>
        <v>0</v>
      </c>
      <c r="O57" s="23"/>
      <c r="P57" s="23"/>
      <c r="Q57" s="23"/>
      <c r="R57" s="23"/>
      <c r="S57" s="23"/>
      <c r="AB57"/>
    </row>
    <row hidden="1" r="58" spans="1:32" x14ac:dyDescent="0.25">
      <c r="A58" s="9" t="s">
        <v>63</v>
      </c>
      <c r="B58" s="1">
        <v>16</v>
      </c>
      <c r="C58" s="7">
        <v>0</v>
      </c>
      <c r="D58" s="18">
        <v>0</v>
      </c>
      <c r="E58" s="19">
        <v>0</v>
      </c>
      <c r="F58" s="18">
        <v>0</v>
      </c>
      <c r="G58" s="7">
        <v>0</v>
      </c>
      <c r="H58" s="19">
        <v>0</v>
      </c>
      <c r="I58" s="19">
        <v>0</v>
      </c>
      <c r="J58" s="19">
        <v>0</v>
      </c>
      <c r="K58" s="19">
        <v>0</v>
      </c>
      <c r="L58" s="13">
        <f si="8" t="shared"/>
        <v>0</v>
      </c>
      <c r="M58" s="13">
        <v>593</v>
      </c>
      <c r="N58" s="13">
        <f si="9" t="shared"/>
        <v>0</v>
      </c>
      <c r="O58" s="23"/>
      <c r="P58" s="23"/>
      <c r="Q58" s="23"/>
      <c r="R58" s="23"/>
      <c r="S58" s="23"/>
      <c r="AB58"/>
    </row>
    <row hidden="1" r="59" spans="1:32" x14ac:dyDescent="0.25">
      <c r="A59" s="9" t="s">
        <v>64</v>
      </c>
      <c r="B59" s="1">
        <v>16</v>
      </c>
      <c r="C59" s="7">
        <v>0</v>
      </c>
      <c r="D59" s="18">
        <v>0</v>
      </c>
      <c r="E59" s="19">
        <v>0</v>
      </c>
      <c r="F59" s="18">
        <v>0</v>
      </c>
      <c r="G59" s="7">
        <v>0</v>
      </c>
      <c r="H59" s="19">
        <v>0</v>
      </c>
      <c r="I59" s="19">
        <v>0</v>
      </c>
      <c r="J59" s="19">
        <v>0</v>
      </c>
      <c r="K59" s="19">
        <v>0</v>
      </c>
      <c r="L59" s="13">
        <f si="8" t="shared"/>
        <v>0</v>
      </c>
      <c r="M59" s="13">
        <v>593</v>
      </c>
      <c r="N59" s="13">
        <f si="9" t="shared"/>
        <v>0</v>
      </c>
      <c r="O59" s="23"/>
      <c r="P59" s="23"/>
      <c r="Q59" s="23"/>
      <c r="R59" s="23"/>
      <c r="S59" s="23"/>
      <c r="AB59"/>
    </row>
    <row hidden="1" r="60" spans="1:32" x14ac:dyDescent="0.25">
      <c r="A60" s="9" t="s">
        <v>65</v>
      </c>
      <c r="B60" s="1">
        <v>16</v>
      </c>
      <c r="C60" s="7">
        <v>0</v>
      </c>
      <c r="D60" s="18">
        <v>0</v>
      </c>
      <c r="E60" s="19">
        <v>0</v>
      </c>
      <c r="F60" s="18">
        <v>0</v>
      </c>
      <c r="G60" s="7">
        <v>0</v>
      </c>
      <c r="H60" s="19">
        <v>0</v>
      </c>
      <c r="I60" s="19">
        <v>0</v>
      </c>
      <c r="J60" s="19">
        <v>0</v>
      </c>
      <c r="K60" s="19">
        <v>0</v>
      </c>
      <c r="L60" s="13">
        <f si="8" t="shared"/>
        <v>0</v>
      </c>
      <c r="M60" s="13">
        <v>593</v>
      </c>
      <c r="N60" s="13">
        <f si="9" t="shared"/>
        <v>0</v>
      </c>
      <c r="O60" s="23"/>
      <c r="P60" s="23"/>
      <c r="Q60" s="23"/>
      <c r="R60" s="23"/>
      <c r="S60" s="23"/>
      <c r="AB60"/>
    </row>
    <row hidden="1" r="61" spans="1:32" x14ac:dyDescent="0.25">
      <c r="A61" s="9" t="s">
        <v>66</v>
      </c>
      <c r="B61" s="1">
        <v>16</v>
      </c>
      <c r="C61" s="7">
        <v>0</v>
      </c>
      <c r="D61" s="18">
        <v>0</v>
      </c>
      <c r="E61" s="19">
        <v>0</v>
      </c>
      <c r="F61" s="18">
        <v>0</v>
      </c>
      <c r="G61" s="7">
        <v>0</v>
      </c>
      <c r="H61" s="19">
        <v>0</v>
      </c>
      <c r="I61" s="19">
        <v>0</v>
      </c>
      <c r="J61" s="19">
        <v>0</v>
      </c>
      <c r="K61" s="19">
        <v>0</v>
      </c>
      <c r="L61" s="13">
        <f si="8" t="shared"/>
        <v>0</v>
      </c>
      <c r="M61" s="13">
        <v>593</v>
      </c>
      <c r="N61" s="13">
        <f si="9" t="shared"/>
        <v>0</v>
      </c>
      <c r="O61" s="23"/>
      <c r="P61" s="23"/>
      <c r="Q61" s="23"/>
      <c r="R61" s="23"/>
      <c r="S61" s="23"/>
      <c r="AB61"/>
    </row>
    <row hidden="1" ht="30" r="62" spans="1:32" x14ac:dyDescent="0.25">
      <c r="A62" s="9" t="s">
        <v>67</v>
      </c>
      <c r="B62" s="1">
        <v>16</v>
      </c>
      <c r="C62" s="7">
        <v>0</v>
      </c>
      <c r="D62" s="18">
        <v>0</v>
      </c>
      <c r="E62" s="19">
        <v>0</v>
      </c>
      <c r="F62" s="18">
        <v>0</v>
      </c>
      <c r="G62" s="7">
        <v>0</v>
      </c>
      <c r="H62" s="19">
        <v>0</v>
      </c>
      <c r="I62" s="19">
        <v>0</v>
      </c>
      <c r="J62" s="19">
        <v>0</v>
      </c>
      <c r="K62" s="19">
        <v>0</v>
      </c>
      <c r="L62" s="13">
        <f si="8" t="shared"/>
        <v>0</v>
      </c>
      <c r="M62" s="13">
        <v>593</v>
      </c>
      <c r="N62" s="13">
        <f si="9" t="shared"/>
        <v>0</v>
      </c>
      <c r="O62" s="23"/>
      <c r="P62" s="23"/>
      <c r="Q62" s="23"/>
      <c r="R62" s="23"/>
      <c r="S62" s="23"/>
      <c r="AB62"/>
    </row>
    <row hidden="1" r="63" spans="1:32" x14ac:dyDescent="0.25">
      <c r="A63" s="9" t="s">
        <v>68</v>
      </c>
      <c r="B63" s="1">
        <v>16</v>
      </c>
      <c r="C63" s="7">
        <v>0</v>
      </c>
      <c r="D63" s="18">
        <v>0</v>
      </c>
      <c r="E63" s="19">
        <v>0</v>
      </c>
      <c r="F63" s="18">
        <v>0</v>
      </c>
      <c r="G63" s="7">
        <v>0</v>
      </c>
      <c r="H63" s="19">
        <v>0</v>
      </c>
      <c r="I63" s="19">
        <v>0</v>
      </c>
      <c r="J63" s="19">
        <v>0</v>
      </c>
      <c r="K63" s="19">
        <v>0</v>
      </c>
      <c r="L63" s="13">
        <f si="8" t="shared"/>
        <v>0</v>
      </c>
      <c r="M63" s="13">
        <v>593</v>
      </c>
      <c r="N63" s="13">
        <f si="9" t="shared"/>
        <v>0</v>
      </c>
      <c r="O63" s="23"/>
      <c r="P63" s="23"/>
      <c r="Q63" s="23"/>
      <c r="R63" s="23"/>
      <c r="S63" s="23"/>
      <c r="AB63"/>
    </row>
    <row hidden="1" r="64" spans="1:32" x14ac:dyDescent="0.25">
      <c r="A64" s="9" t="s">
        <v>69</v>
      </c>
      <c r="B64" s="1">
        <v>16</v>
      </c>
      <c r="C64" s="7">
        <v>0</v>
      </c>
      <c r="D64" s="18">
        <v>0</v>
      </c>
      <c r="E64" s="19">
        <v>0</v>
      </c>
      <c r="F64" s="18">
        <v>0</v>
      </c>
      <c r="G64" s="7">
        <v>0</v>
      </c>
      <c r="H64" s="19">
        <v>0</v>
      </c>
      <c r="I64" s="19">
        <v>0</v>
      </c>
      <c r="J64" s="19">
        <v>0</v>
      </c>
      <c r="K64" s="19">
        <v>0</v>
      </c>
      <c r="L64" s="13">
        <f si="8" t="shared"/>
        <v>0</v>
      </c>
      <c r="M64" s="13">
        <v>593</v>
      </c>
      <c r="N64" s="13">
        <f si="9" t="shared"/>
        <v>0</v>
      </c>
      <c r="O64" s="23"/>
      <c r="P64" s="23"/>
      <c r="Q64" s="23"/>
      <c r="R64" s="23"/>
      <c r="S64" s="23"/>
      <c r="AB64"/>
    </row>
    <row hidden="1" r="65" spans="1:32" x14ac:dyDescent="0.25">
      <c r="A65" s="9" t="s">
        <v>70</v>
      </c>
      <c r="B65" s="1">
        <v>16</v>
      </c>
      <c r="C65" s="7">
        <v>0</v>
      </c>
      <c r="D65" s="18">
        <v>0</v>
      </c>
      <c r="E65" s="19">
        <v>0</v>
      </c>
      <c r="F65" s="18">
        <v>0</v>
      </c>
      <c r="G65" s="7">
        <v>0</v>
      </c>
      <c r="H65" s="19">
        <v>0</v>
      </c>
      <c r="I65" s="19">
        <v>0</v>
      </c>
      <c r="J65" s="19">
        <v>0</v>
      </c>
      <c r="K65" s="19">
        <v>0</v>
      </c>
      <c r="L65" s="13">
        <f si="8" t="shared"/>
        <v>0</v>
      </c>
      <c r="M65" s="13">
        <v>593</v>
      </c>
      <c r="N65" s="13">
        <f si="9" t="shared"/>
        <v>0</v>
      </c>
      <c r="O65" s="23"/>
      <c r="P65" s="23"/>
      <c r="Q65" s="23"/>
      <c r="R65" s="23"/>
      <c r="S65" s="23"/>
      <c r="AB65"/>
    </row>
    <row hidden="1" r="66" spans="1:32" x14ac:dyDescent="0.25">
      <c r="A66" s="9" t="s">
        <v>71</v>
      </c>
      <c r="B66" s="1">
        <v>16</v>
      </c>
      <c r="C66" s="7">
        <v>0</v>
      </c>
      <c r="D66" s="18">
        <v>0</v>
      </c>
      <c r="E66" s="19">
        <v>0</v>
      </c>
      <c r="F66" s="18">
        <v>0</v>
      </c>
      <c r="G66" s="7">
        <v>0</v>
      </c>
      <c r="H66" s="19">
        <v>0</v>
      </c>
      <c r="I66" s="19">
        <v>0</v>
      </c>
      <c r="J66" s="19">
        <v>0</v>
      </c>
      <c r="K66" s="19">
        <v>0</v>
      </c>
      <c r="L66" s="13">
        <f si="8" t="shared"/>
        <v>0</v>
      </c>
      <c r="M66" s="13">
        <v>593</v>
      </c>
      <c r="N66" s="13">
        <f si="9" t="shared"/>
        <v>0</v>
      </c>
      <c r="O66" s="23"/>
      <c r="P66" s="23"/>
      <c r="Q66" s="23"/>
      <c r="R66" s="23"/>
      <c r="S66" s="23"/>
      <c r="AB66"/>
    </row>
    <row hidden="1" r="67" spans="1:32" x14ac:dyDescent="0.25">
      <c r="A67" s="9" t="s">
        <v>72</v>
      </c>
      <c r="B67" s="1">
        <v>24</v>
      </c>
      <c r="C67" s="7">
        <v>0</v>
      </c>
      <c r="D67" s="18">
        <v>0</v>
      </c>
      <c r="E67" s="19">
        <v>0</v>
      </c>
      <c r="F67" s="18">
        <v>0</v>
      </c>
      <c r="G67" s="7">
        <v>0</v>
      </c>
      <c r="H67" s="19">
        <v>0</v>
      </c>
      <c r="I67" s="19">
        <v>0</v>
      </c>
      <c r="J67" s="19">
        <v>0</v>
      </c>
      <c r="K67" s="19">
        <v>0</v>
      </c>
      <c r="L67" s="13">
        <f si="8" t="shared"/>
        <v>0</v>
      </c>
      <c r="M67" s="13">
        <v>593</v>
      </c>
      <c r="N67" s="13">
        <f si="9" t="shared"/>
        <v>0</v>
      </c>
      <c r="O67" s="23"/>
      <c r="P67" s="23"/>
      <c r="Q67" s="23"/>
      <c r="R67" s="23"/>
      <c r="S67" s="23"/>
      <c r="AB67"/>
    </row>
    <row hidden="1" r="68" spans="1:32" x14ac:dyDescent="0.25">
      <c r="A68" s="9" t="s">
        <v>73</v>
      </c>
      <c r="B68" s="1">
        <v>16</v>
      </c>
      <c r="C68" s="7">
        <v>0</v>
      </c>
      <c r="D68" s="18">
        <v>0</v>
      </c>
      <c r="E68" s="19">
        <v>0</v>
      </c>
      <c r="F68" s="18">
        <v>0</v>
      </c>
      <c r="G68" s="7">
        <v>0</v>
      </c>
      <c r="H68" s="19">
        <v>0</v>
      </c>
      <c r="I68" s="19">
        <v>0</v>
      </c>
      <c r="J68" s="19">
        <v>0</v>
      </c>
      <c r="K68" s="19">
        <v>0</v>
      </c>
      <c r="L68" s="13">
        <f si="8" t="shared"/>
        <v>0</v>
      </c>
      <c r="M68" s="13">
        <v>593</v>
      </c>
      <c r="N68" s="13">
        <f si="9" t="shared"/>
        <v>0</v>
      </c>
      <c r="O68" s="23"/>
      <c r="P68" s="23"/>
      <c r="Q68" s="23"/>
      <c r="R68" s="23"/>
      <c r="S68" s="23"/>
      <c r="AB68"/>
    </row>
    <row hidden="1" r="69" spans="1:32" x14ac:dyDescent="0.25">
      <c r="A69" s="9" t="s">
        <v>74</v>
      </c>
      <c r="B69" s="1">
        <v>18</v>
      </c>
      <c r="C69" s="7">
        <v>0</v>
      </c>
      <c r="D69" s="18">
        <v>0</v>
      </c>
      <c r="E69" s="19">
        <v>0</v>
      </c>
      <c r="F69" s="18">
        <v>0</v>
      </c>
      <c r="G69" s="7">
        <v>0</v>
      </c>
      <c r="H69" s="19">
        <v>0</v>
      </c>
      <c r="I69" s="19">
        <v>0</v>
      </c>
      <c r="J69" s="19">
        <v>0</v>
      </c>
      <c r="K69" s="19">
        <v>0</v>
      </c>
      <c r="L69" s="13">
        <f si="8" t="shared"/>
        <v>0</v>
      </c>
      <c r="M69" s="13">
        <v>593</v>
      </c>
      <c r="N69" s="13">
        <f si="9" t="shared"/>
        <v>0</v>
      </c>
      <c r="O69" s="23"/>
      <c r="P69" s="23"/>
      <c r="Q69" s="23"/>
      <c r="R69" s="23"/>
      <c r="S69" s="23"/>
      <c r="AB69"/>
    </row>
    <row hidden="1" r="70" spans="1:32" x14ac:dyDescent="0.25">
      <c r="A70" s="4" t="s">
        <v>75</v>
      </c>
      <c r="B70" s="5"/>
      <c r="C70" s="5">
        <f>(C71*$B$71)+(C72*$B$72)+(C73*$B$73)</f>
        <v>0</v>
      </c>
      <c r="D70" s="5">
        <f ref="D70:K70" si="11" t="shared">(D71*$B$71)+(D72*$B$72)+(D73*$B$73)</f>
        <v>0</v>
      </c>
      <c r="E70" s="5">
        <f si="11" t="shared"/>
        <v>0</v>
      </c>
      <c r="F70" s="5">
        <f si="11" t="shared"/>
        <v>0</v>
      </c>
      <c r="G70" s="5">
        <f si="11" t="shared"/>
        <v>0</v>
      </c>
      <c r="H70" s="5">
        <f si="11" t="shared"/>
        <v>0</v>
      </c>
      <c r="I70" s="5">
        <f si="11" t="shared"/>
        <v>0</v>
      </c>
      <c r="J70" s="5">
        <f si="11" t="shared"/>
        <v>0</v>
      </c>
      <c r="K70" s="5">
        <f si="11" t="shared"/>
        <v>0</v>
      </c>
      <c r="L70" s="15">
        <f ref="L70" si="12" t="shared">SUM(L71:L73)</f>
        <v>0</v>
      </c>
      <c r="M70" s="15" t="s">
        <v>154</v>
      </c>
      <c r="N70" s="15">
        <f ref="N70" si="13" t="shared">SUM(N71:N73)</f>
        <v>0</v>
      </c>
      <c r="O70" s="24"/>
      <c r="P70" s="24"/>
      <c r="Q70" s="24"/>
      <c r="R70" s="24"/>
      <c r="S70" s="24"/>
      <c r="AB70"/>
    </row>
    <row hidden="1" r="71" spans="1:32" x14ac:dyDescent="0.25">
      <c r="A71" s="9" t="s">
        <v>76</v>
      </c>
      <c r="B71" s="1">
        <v>208</v>
      </c>
      <c r="C71" s="17">
        <v>0</v>
      </c>
      <c r="D71" s="20">
        <v>0</v>
      </c>
      <c r="E71" s="20">
        <v>0</v>
      </c>
      <c r="F71" s="20">
        <v>0</v>
      </c>
      <c r="G71" s="17">
        <v>0</v>
      </c>
      <c r="H71" s="20">
        <v>0</v>
      </c>
      <c r="I71" s="20">
        <v>0</v>
      </c>
      <c r="J71" s="20">
        <v>0</v>
      </c>
      <c r="K71" s="20">
        <v>0</v>
      </c>
      <c r="L71" s="16">
        <f>SUM(C71:K71)*B71</f>
        <v>0</v>
      </c>
      <c r="M71" s="16">
        <v>173</v>
      </c>
      <c r="N71" s="16">
        <f>L71*M71</f>
        <v>0</v>
      </c>
      <c r="O71" s="25"/>
      <c r="P71" s="25"/>
      <c r="Q71" s="25"/>
      <c r="R71" s="25"/>
      <c r="S71" s="25"/>
      <c r="AB71"/>
    </row>
    <row hidden="1" r="72" spans="1:32" x14ac:dyDescent="0.25">
      <c r="A72" s="9" t="s">
        <v>77</v>
      </c>
      <c r="B72" s="1">
        <v>208</v>
      </c>
      <c r="C72" s="17">
        <v>0</v>
      </c>
      <c r="D72" s="20">
        <v>0</v>
      </c>
      <c r="E72" s="20">
        <v>0</v>
      </c>
      <c r="F72" s="20">
        <v>0</v>
      </c>
      <c r="G72" s="17">
        <v>0</v>
      </c>
      <c r="H72" s="20">
        <v>0</v>
      </c>
      <c r="I72" s="20">
        <v>0</v>
      </c>
      <c r="J72" s="20">
        <v>0</v>
      </c>
      <c r="K72" s="20">
        <v>0</v>
      </c>
      <c r="L72" s="16">
        <f>SUM(C72:K72)*B72</f>
        <v>0</v>
      </c>
      <c r="M72" s="16">
        <v>173</v>
      </c>
      <c r="N72" s="16">
        <f ref="N72:N73" si="14" t="shared">L72*M72</f>
        <v>0</v>
      </c>
      <c r="O72" s="25"/>
      <c r="P72" s="25"/>
      <c r="Q72" s="25"/>
      <c r="R72" s="25"/>
      <c r="S72" s="25"/>
      <c r="AB72"/>
    </row>
    <row hidden="1" r="73" spans="1:32" x14ac:dyDescent="0.25">
      <c r="A73" s="37" t="s">
        <v>78</v>
      </c>
      <c r="B73" s="41">
        <v>208</v>
      </c>
      <c r="C73" s="17">
        <v>0</v>
      </c>
      <c r="D73" s="20">
        <v>0</v>
      </c>
      <c r="E73" s="20">
        <v>0</v>
      </c>
      <c r="F73" s="20">
        <v>0</v>
      </c>
      <c r="G73" s="17">
        <v>0</v>
      </c>
      <c r="H73" s="20">
        <v>0</v>
      </c>
      <c r="I73" s="20">
        <v>0</v>
      </c>
      <c r="J73" s="20">
        <v>0</v>
      </c>
      <c r="K73" s="20">
        <v>0</v>
      </c>
      <c r="L73" s="16">
        <f>SUM(C73:K73)*B73</f>
        <v>0</v>
      </c>
      <c r="M73" s="16">
        <v>173</v>
      </c>
      <c r="N73" s="16">
        <f si="14" t="shared"/>
        <v>0</v>
      </c>
      <c r="O73" s="25"/>
      <c r="P73" s="25"/>
      <c r="Q73" s="25"/>
      <c r="R73" s="25"/>
      <c r="S73" s="25"/>
      <c r="AB73"/>
    </row>
    <row ht="15.75" r="74" spans="1:32" thickBot="1" x14ac:dyDescent="0.3">
      <c r="A74" s="69" t="s">
        <v>79</v>
      </c>
      <c r="B74" s="70"/>
      <c r="C74" s="6">
        <f ref="C74:K74" si="15" t="shared">(C75*$B$75)+(C76*$B$76)+(C77*$B$77)+(C78*$B$78)+(C79*$B$79)+(C80*$B$80)+(C81*$B$81)+(C82*$B$82)+(C83*$B$83)+(C85*$B$85)+(C87*$B$87)+(C89*$B$89)</f>
        <v>0</v>
      </c>
      <c r="D74" s="5">
        <f si="15" t="shared"/>
        <v>140</v>
      </c>
      <c r="E74" s="5">
        <f si="15" t="shared"/>
        <v>0</v>
      </c>
      <c r="F74" s="5">
        <f si="15" t="shared"/>
        <v>0</v>
      </c>
      <c r="G74" s="5">
        <f si="15" t="shared"/>
        <v>0</v>
      </c>
      <c r="H74" s="5">
        <f si="15" t="shared"/>
        <v>0</v>
      </c>
      <c r="I74" s="5">
        <f si="15" t="shared"/>
        <v>0</v>
      </c>
      <c r="J74" s="5">
        <f si="15" t="shared"/>
        <v>0</v>
      </c>
      <c r="K74" s="5">
        <f si="15" t="shared"/>
        <v>0</v>
      </c>
      <c r="L74" s="15">
        <f>SUM(L75:L89)</f>
        <v>140</v>
      </c>
      <c r="M74" s="15" t="s">
        <v>154</v>
      </c>
      <c r="N74" s="15">
        <f>SUM(N75:N89)</f>
        <v>85260</v>
      </c>
      <c r="O74" s="16"/>
      <c r="P74" s="16"/>
      <c r="Q74" s="16"/>
      <c r="R74" s="67"/>
      <c r="S74" s="105"/>
      <c r="T74" s="39"/>
      <c r="U74" s="21"/>
      <c r="V74" s="21"/>
      <c r="W74" s="21"/>
      <c r="X74" s="21"/>
      <c r="Y74" s="49"/>
      <c r="Z74" s="106"/>
      <c r="AA74" s="107"/>
      <c r="AB74" s="108"/>
      <c r="AC74" s="107"/>
      <c r="AD74" s="108"/>
      <c r="AE74" s="107"/>
      <c r="AF74" s="109"/>
    </row>
    <row hidden="1" r="75" spans="1:32" x14ac:dyDescent="0.25">
      <c r="A75" s="36" t="s">
        <v>80</v>
      </c>
      <c r="B75" s="43">
        <v>16</v>
      </c>
      <c r="C75" s="20">
        <v>0</v>
      </c>
      <c r="D75" s="8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13">
        <f ref="L75:L89" si="16" t="shared">SUM(C75:K75)*B75</f>
        <v>0</v>
      </c>
      <c r="M75" s="13">
        <v>609</v>
      </c>
      <c r="N75" s="13">
        <f>L75*M75</f>
        <v>0</v>
      </c>
      <c r="O75" s="23"/>
      <c r="P75" s="23"/>
      <c r="Q75" s="23"/>
      <c r="R75" s="23"/>
      <c r="S75" s="23"/>
      <c r="AB75"/>
    </row>
    <row hidden="1" r="76" spans="1:32" x14ac:dyDescent="0.25">
      <c r="A76" s="9" t="s">
        <v>81</v>
      </c>
      <c r="B76" s="1">
        <v>35</v>
      </c>
      <c r="C76" s="20">
        <v>0</v>
      </c>
      <c r="D76" s="8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13">
        <f si="16" t="shared"/>
        <v>0</v>
      </c>
      <c r="M76" s="13">
        <v>609</v>
      </c>
      <c r="N76" s="13">
        <f ref="N76:N89" si="17" t="shared">L76*M76</f>
        <v>0</v>
      </c>
      <c r="O76" s="23"/>
      <c r="P76" s="23"/>
      <c r="Q76" s="23"/>
      <c r="R76" s="23"/>
      <c r="S76" s="23"/>
      <c r="AB76"/>
    </row>
    <row hidden="1" r="77" spans="1:32" x14ac:dyDescent="0.25">
      <c r="A77" s="9" t="s">
        <v>82</v>
      </c>
      <c r="B77" s="1">
        <v>35</v>
      </c>
      <c r="C77" s="20">
        <v>0</v>
      </c>
      <c r="D77" s="8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13">
        <f si="16" t="shared"/>
        <v>0</v>
      </c>
      <c r="M77" s="13">
        <v>609</v>
      </c>
      <c r="N77" s="13">
        <f si="17" t="shared"/>
        <v>0</v>
      </c>
      <c r="O77" s="23"/>
      <c r="P77" s="23"/>
      <c r="Q77" s="23"/>
      <c r="R77" s="23"/>
      <c r="S77" s="23"/>
      <c r="AB77"/>
    </row>
    <row hidden="1" r="78" spans="1:32" x14ac:dyDescent="0.25">
      <c r="A78" s="9" t="s">
        <v>83</v>
      </c>
      <c r="B78" s="1">
        <v>35</v>
      </c>
      <c r="C78" s="20">
        <v>0</v>
      </c>
      <c r="D78" s="8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13">
        <f si="16" t="shared"/>
        <v>0</v>
      </c>
      <c r="M78" s="13">
        <v>609</v>
      </c>
      <c r="N78" s="13">
        <f si="17" t="shared"/>
        <v>0</v>
      </c>
      <c r="O78" s="23"/>
      <c r="P78" s="23"/>
      <c r="Q78" s="23"/>
      <c r="R78" s="23"/>
      <c r="S78" s="23"/>
      <c r="AB78"/>
    </row>
    <row hidden="1" r="79" spans="1:32" x14ac:dyDescent="0.25">
      <c r="A79" s="9" t="s">
        <v>84</v>
      </c>
      <c r="B79" s="1">
        <v>24</v>
      </c>
      <c r="C79" s="20">
        <v>0</v>
      </c>
      <c r="D79" s="8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13">
        <f si="16" t="shared"/>
        <v>0</v>
      </c>
      <c r="M79" s="13">
        <v>609</v>
      </c>
      <c r="N79" s="13">
        <f si="17" t="shared"/>
        <v>0</v>
      </c>
      <c r="O79" s="23"/>
      <c r="P79" s="23"/>
      <c r="Q79" s="23"/>
      <c r="R79" s="23"/>
      <c r="S79" s="23"/>
      <c r="AB79"/>
    </row>
    <row hidden="1" r="80" spans="1:32" x14ac:dyDescent="0.25">
      <c r="A80" s="9" t="s">
        <v>85</v>
      </c>
      <c r="B80" s="1">
        <v>24</v>
      </c>
      <c r="C80" s="20">
        <v>0</v>
      </c>
      <c r="D80" s="8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13">
        <f si="16" t="shared"/>
        <v>0</v>
      </c>
      <c r="M80" s="13">
        <v>609</v>
      </c>
      <c r="N80" s="13">
        <f si="17" t="shared"/>
        <v>0</v>
      </c>
      <c r="O80" s="23"/>
      <c r="P80" s="23"/>
      <c r="Q80" s="23"/>
      <c r="R80" s="23"/>
      <c r="S80" s="23"/>
      <c r="AB80"/>
    </row>
    <row hidden="1" r="81" spans="1:32" x14ac:dyDescent="0.25">
      <c r="A81" s="9" t="s">
        <v>86</v>
      </c>
      <c r="B81" s="1">
        <v>24</v>
      </c>
      <c r="C81" s="20">
        <v>0</v>
      </c>
      <c r="D81" s="8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13">
        <f si="16" t="shared"/>
        <v>0</v>
      </c>
      <c r="M81" s="13">
        <v>609</v>
      </c>
      <c r="N81" s="13">
        <f si="17" t="shared"/>
        <v>0</v>
      </c>
      <c r="O81" s="23"/>
      <c r="P81" s="23"/>
      <c r="Q81" s="23"/>
      <c r="R81" s="23"/>
      <c r="S81" s="23"/>
      <c r="AB81"/>
    </row>
    <row hidden="1" r="82" spans="1:32" x14ac:dyDescent="0.25">
      <c r="A82" s="37" t="s">
        <v>87</v>
      </c>
      <c r="B82" s="41">
        <v>24</v>
      </c>
      <c r="C82" s="20">
        <v>0</v>
      </c>
      <c r="D82" s="8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13">
        <f si="16" t="shared"/>
        <v>0</v>
      </c>
      <c r="M82" s="13">
        <v>609</v>
      </c>
      <c r="N82" s="13">
        <f si="17" t="shared"/>
        <v>0</v>
      </c>
      <c r="O82" s="23"/>
      <c r="P82" s="23"/>
      <c r="Q82" s="23"/>
      <c r="R82" s="23"/>
      <c r="S82" s="23"/>
      <c r="AB82"/>
    </row>
    <row ht="15.75" r="83" spans="1:32" thickBot="1" x14ac:dyDescent="0.3">
      <c r="A83" s="77" t="s">
        <v>88</v>
      </c>
      <c r="B83" s="78">
        <v>35</v>
      </c>
      <c r="C83" s="19">
        <v>0</v>
      </c>
      <c r="D83" s="8">
        <v>1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13">
        <f si="16" t="shared"/>
        <v>35</v>
      </c>
      <c r="M83" s="13">
        <v>609</v>
      </c>
      <c r="N83" s="13">
        <f si="17" t="shared"/>
        <v>21315</v>
      </c>
      <c r="O83" s="16" t="s">
        <v>197</v>
      </c>
      <c r="P83" s="16"/>
      <c r="Q83" s="16"/>
      <c r="R83" s="67"/>
      <c r="S83" s="79">
        <f>SUM(C83:K83)</f>
        <v>1</v>
      </c>
      <c r="T83" s="39"/>
      <c r="U83" s="21"/>
      <c r="V83" s="21"/>
      <c r="W83" s="21"/>
      <c r="X83" s="21"/>
      <c r="Y83" s="49"/>
      <c r="Z83" s="80">
        <v>1</v>
      </c>
      <c r="AA83" s="58">
        <v>35</v>
      </c>
      <c r="AB83" s="59">
        <v>1</v>
      </c>
      <c r="AC83" s="58" t="s">
        <v>208</v>
      </c>
      <c r="AD83" s="90" t="s">
        <v>207</v>
      </c>
      <c r="AE83" s="58"/>
      <c r="AF83" s="60">
        <f>AB83*AE83</f>
        <v>0</v>
      </c>
    </row>
    <row ht="15.75" r="84" spans="1:32" thickBot="1" x14ac:dyDescent="0.3">
      <c r="A84" s="69" t="s">
        <v>79</v>
      </c>
      <c r="B84" s="130"/>
      <c r="C84" s="19"/>
      <c r="D84" s="8"/>
      <c r="E84" s="20"/>
      <c r="F84" s="20"/>
      <c r="G84" s="20"/>
      <c r="H84" s="20"/>
      <c r="I84" s="20"/>
      <c r="J84" s="20"/>
      <c r="K84" s="20"/>
      <c r="L84" s="13"/>
      <c r="M84" s="13"/>
      <c r="N84" s="13"/>
      <c r="O84" s="16"/>
      <c r="P84" s="16"/>
      <c r="Q84" s="16"/>
      <c r="R84" s="67"/>
      <c r="S84" s="131"/>
      <c r="T84" s="39"/>
      <c r="U84" s="21"/>
      <c r="V84" s="21"/>
      <c r="W84" s="21"/>
      <c r="X84" s="21"/>
      <c r="Y84" s="49"/>
      <c r="Z84" s="132"/>
      <c r="AA84" s="133"/>
      <c r="AB84" s="134"/>
      <c r="AC84" s="133"/>
      <c r="AD84" s="134"/>
      <c r="AE84" s="133"/>
      <c r="AF84" s="135"/>
    </row>
    <row ht="15.75" r="85" spans="1:32" thickBot="1" x14ac:dyDescent="0.3">
      <c r="A85" s="52" t="s">
        <v>89</v>
      </c>
      <c r="B85" s="53">
        <v>35</v>
      </c>
      <c r="C85" s="19">
        <v>0</v>
      </c>
      <c r="D85" s="8">
        <v>1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13">
        <f si="16" t="shared"/>
        <v>35</v>
      </c>
      <c r="M85" s="13">
        <v>609</v>
      </c>
      <c r="N85" s="13">
        <f si="17" t="shared"/>
        <v>21315</v>
      </c>
      <c r="O85" s="16" t="s">
        <v>197</v>
      </c>
      <c r="P85" s="16"/>
      <c r="Q85" s="16"/>
      <c r="R85" s="67"/>
      <c r="S85" s="83">
        <f>SUM(C85:K85)</f>
        <v>1</v>
      </c>
      <c r="T85" s="39"/>
      <c r="U85" s="21"/>
      <c r="V85" s="21"/>
      <c r="W85" s="21"/>
      <c r="X85" s="21"/>
      <c r="Y85" s="49"/>
      <c r="Z85" s="61">
        <v>1</v>
      </c>
      <c r="AA85" s="21">
        <v>35</v>
      </c>
      <c r="AB85" s="34">
        <v>1</v>
      </c>
      <c r="AC85" s="21" t="s">
        <v>208</v>
      </c>
      <c r="AD85" s="38" t="s">
        <v>207</v>
      </c>
      <c r="AE85" s="21"/>
      <c r="AF85" s="62">
        <f ref="AF85:AF91" si="18" t="shared">AB85*AE85</f>
        <v>0</v>
      </c>
    </row>
    <row ht="15.75" r="86" spans="1:32" thickBot="1" x14ac:dyDescent="0.3">
      <c r="A86" s="69" t="s">
        <v>79</v>
      </c>
      <c r="B86" s="53"/>
      <c r="C86" s="19"/>
      <c r="D86" s="8"/>
      <c r="E86" s="20"/>
      <c r="F86" s="20"/>
      <c r="G86" s="20"/>
      <c r="H86" s="20"/>
      <c r="I86" s="20"/>
      <c r="J86" s="20"/>
      <c r="K86" s="20"/>
      <c r="L86" s="13"/>
      <c r="M86" s="13"/>
      <c r="N86" s="13"/>
      <c r="O86" s="16"/>
      <c r="P86" s="16"/>
      <c r="Q86" s="16"/>
      <c r="R86" s="67"/>
      <c r="S86" s="136"/>
      <c r="T86" s="39"/>
      <c r="U86" s="21"/>
      <c r="V86" s="21"/>
      <c r="W86" s="21"/>
      <c r="X86" s="21"/>
      <c r="Y86" s="49"/>
      <c r="Z86" s="137"/>
      <c r="AA86" s="138"/>
      <c r="AB86" s="5"/>
      <c r="AC86" s="138"/>
      <c r="AD86" s="5"/>
      <c r="AE86" s="138"/>
      <c r="AF86" s="139"/>
    </row>
    <row ht="15.75" r="87" spans="1:32" thickBot="1" x14ac:dyDescent="0.3">
      <c r="A87" s="52" t="s">
        <v>90</v>
      </c>
      <c r="B87" s="53">
        <v>35</v>
      </c>
      <c r="C87" s="19">
        <v>0</v>
      </c>
      <c r="D87" s="8">
        <v>1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13">
        <f si="16" t="shared"/>
        <v>35</v>
      </c>
      <c r="M87" s="13">
        <v>609</v>
      </c>
      <c r="N87" s="13">
        <f si="17" t="shared"/>
        <v>21315</v>
      </c>
      <c r="O87" s="16" t="s">
        <v>197</v>
      </c>
      <c r="P87" s="16"/>
      <c r="Q87" s="16"/>
      <c r="R87" s="67"/>
      <c r="S87" s="83">
        <f>SUM(C87:K87)</f>
        <v>1</v>
      </c>
      <c r="T87" s="39"/>
      <c r="U87" s="21"/>
      <c r="V87" s="21"/>
      <c r="W87" s="21"/>
      <c r="X87" s="21"/>
      <c r="Y87" s="49"/>
      <c r="Z87" s="61">
        <v>1</v>
      </c>
      <c r="AA87" s="21">
        <v>35</v>
      </c>
      <c r="AB87" s="34">
        <v>1</v>
      </c>
      <c r="AC87" s="21" t="s">
        <v>208</v>
      </c>
      <c r="AD87" s="38" t="s">
        <v>207</v>
      </c>
      <c r="AE87" s="21"/>
      <c r="AF87" s="62">
        <f si="18" t="shared"/>
        <v>0</v>
      </c>
    </row>
    <row ht="15.75" r="88" spans="1:32" thickBot="1" x14ac:dyDescent="0.3">
      <c r="A88" s="69" t="s">
        <v>79</v>
      </c>
      <c r="B88" s="85"/>
      <c r="C88" s="19"/>
      <c r="D88" s="8"/>
      <c r="E88" s="20"/>
      <c r="F88" s="20"/>
      <c r="G88" s="20"/>
      <c r="H88" s="20"/>
      <c r="I88" s="20"/>
      <c r="J88" s="20"/>
      <c r="K88" s="20"/>
      <c r="L88" s="13"/>
      <c r="M88" s="13"/>
      <c r="N88" s="13"/>
      <c r="O88" s="16"/>
      <c r="P88" s="16"/>
      <c r="Q88" s="16"/>
      <c r="R88" s="67"/>
      <c r="S88" s="140"/>
      <c r="T88" s="39"/>
      <c r="U88" s="21"/>
      <c r="V88" s="21"/>
      <c r="W88" s="21"/>
      <c r="X88" s="21"/>
      <c r="Y88" s="49"/>
      <c r="Z88" s="141"/>
      <c r="AA88" s="142"/>
      <c r="AB88" s="143"/>
      <c r="AC88" s="142"/>
      <c r="AD88" s="143"/>
      <c r="AE88" s="142"/>
      <c r="AF88" s="144"/>
    </row>
    <row ht="15.75" r="89" spans="1:32" thickBot="1" x14ac:dyDescent="0.3">
      <c r="A89" s="84" t="s">
        <v>91</v>
      </c>
      <c r="B89" s="85">
        <v>35</v>
      </c>
      <c r="C89" s="19">
        <v>0</v>
      </c>
      <c r="D89" s="8">
        <v>1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13">
        <f si="16" t="shared"/>
        <v>35</v>
      </c>
      <c r="M89" s="13">
        <v>609</v>
      </c>
      <c r="N89" s="13">
        <f si="17" t="shared"/>
        <v>21315</v>
      </c>
      <c r="O89" s="16" t="s">
        <v>197</v>
      </c>
      <c r="P89" s="16"/>
      <c r="Q89" s="16"/>
      <c r="R89" s="67"/>
      <c r="S89" s="86">
        <f>SUM(C89:K89)</f>
        <v>1</v>
      </c>
      <c r="T89" s="39"/>
      <c r="U89" s="21"/>
      <c r="V89" s="21"/>
      <c r="W89" s="21"/>
      <c r="X89" s="21"/>
      <c r="Y89" s="49"/>
      <c r="Z89" s="87">
        <v>1</v>
      </c>
      <c r="AA89" s="42">
        <v>35</v>
      </c>
      <c r="AB89" s="88">
        <v>1</v>
      </c>
      <c r="AC89" s="42" t="s">
        <v>208</v>
      </c>
      <c r="AD89" s="121" t="s">
        <v>207</v>
      </c>
      <c r="AE89" s="42"/>
      <c r="AF89" s="89">
        <f si="18" t="shared"/>
        <v>0</v>
      </c>
    </row>
    <row r="90" spans="1:32" x14ac:dyDescent="0.25">
      <c r="A90" s="50" t="s">
        <v>92</v>
      </c>
      <c r="B90" s="51"/>
      <c r="C90" s="6">
        <f>(C91*$B$91)+(C92*$B$92)+(C93*$B$93)+(C95*$B$95)+(C97*$B$97)+(C99*$B$99)+(C100*$B$100)+(C102*$B$102)+(C104*$B$104)+(C105*$B$105)+(C106*$B$106)+(C107*$B$107)+(C108*$B$108)+(C109*$B$109)+(C110*$B$110)+(C111*$B$111)+(C113*$B$113)+(C114*$B$114)+(C115*$B$115)+(C116*$B$116)</f>
        <v>0</v>
      </c>
      <c r="D90" s="5">
        <f ref="D90:K90" si="19" t="shared">(D91*$B$91)+(D92*$B$92)+(D93*$B$93)+(D95*$B$95)+(D97*$B$97)+(D99*$B$99)+(D100*$B$100)+(D102*$B$102)+(D104*$B$104)+(D105*$B$105)+(D106*$B$106)+(D107*$B$107)+(D108*$B$108)+(D109*$B$109)+(D110*$B$110)+(D111*$B$111)+(D113*$B$113)+(D114*$B$114)+(D115*$B$115)+(D116*$B$116)</f>
        <v>0</v>
      </c>
      <c r="E90" s="5">
        <f si="19" t="shared"/>
        <v>0</v>
      </c>
      <c r="F90" s="5">
        <f si="19" t="shared"/>
        <v>192</v>
      </c>
      <c r="G90" s="5">
        <f si="19" t="shared"/>
        <v>0</v>
      </c>
      <c r="H90" s="5">
        <f si="19" t="shared"/>
        <v>0</v>
      </c>
      <c r="I90" s="5">
        <f si="19" t="shared"/>
        <v>0</v>
      </c>
      <c r="J90" s="5">
        <f si="19" t="shared"/>
        <v>0</v>
      </c>
      <c r="K90" s="5">
        <f si="19" t="shared"/>
        <v>0</v>
      </c>
      <c r="L90" s="15">
        <f ref="L90:N90" si="20" t="shared">SUM(L91:L116)</f>
        <v>192</v>
      </c>
      <c r="M90" s="15" t="s">
        <v>154</v>
      </c>
      <c r="N90" s="15">
        <f si="20" t="shared"/>
        <v>83712</v>
      </c>
      <c r="O90" s="16"/>
      <c r="P90" s="16"/>
      <c r="Q90" s="16"/>
      <c r="R90" s="67"/>
      <c r="S90" s="110"/>
      <c r="T90" s="39"/>
      <c r="U90" s="21"/>
      <c r="V90" s="21"/>
      <c r="W90" s="21"/>
      <c r="X90" s="21"/>
      <c r="Y90" s="49"/>
      <c r="Z90" s="111"/>
      <c r="AA90" s="112"/>
      <c r="AB90" s="113"/>
      <c r="AC90" s="112"/>
      <c r="AD90" s="113"/>
      <c r="AE90" s="112"/>
      <c r="AF90" s="114"/>
    </row>
    <row ht="15.75" r="91" spans="1:32" thickBot="1" x14ac:dyDescent="0.3">
      <c r="A91" s="54" t="s">
        <v>93</v>
      </c>
      <c r="B91" s="55">
        <v>8</v>
      </c>
      <c r="C91" s="19">
        <v>0</v>
      </c>
      <c r="D91" s="20">
        <v>0</v>
      </c>
      <c r="E91" s="17">
        <v>0</v>
      </c>
      <c r="F91" s="8">
        <v>6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13">
        <f ref="L91:L116" si="21" t="shared">SUM(C91:K91)*B91</f>
        <v>48</v>
      </c>
      <c r="M91" s="13">
        <v>436</v>
      </c>
      <c r="N91" s="13">
        <f>L91*M91</f>
        <v>20928</v>
      </c>
      <c r="O91" s="16"/>
      <c r="P91" s="16"/>
      <c r="Q91" s="16"/>
      <c r="R91" s="67"/>
      <c r="S91" s="68">
        <f>SUM(C91:K91)</f>
        <v>6</v>
      </c>
      <c r="T91" s="39"/>
      <c r="U91" s="21"/>
      <c r="V91" s="21"/>
      <c r="W91" s="21"/>
      <c r="X91" s="21"/>
      <c r="Y91" s="49"/>
      <c r="Z91" s="63">
        <v>1</v>
      </c>
      <c r="AA91" s="64">
        <v>8</v>
      </c>
      <c r="AB91" s="65">
        <v>6</v>
      </c>
      <c r="AC91" s="64" t="s">
        <v>208</v>
      </c>
      <c r="AD91" s="120" t="s">
        <v>207</v>
      </c>
      <c r="AE91" s="64"/>
      <c r="AF91" s="66">
        <f si="18" t="shared"/>
        <v>0</v>
      </c>
    </row>
    <row hidden="1" r="92" spans="1:32" x14ac:dyDescent="0.25">
      <c r="A92" s="36" t="s">
        <v>94</v>
      </c>
      <c r="B92" s="43">
        <v>8</v>
      </c>
      <c r="C92" s="20">
        <v>0</v>
      </c>
      <c r="D92" s="20">
        <v>0</v>
      </c>
      <c r="E92" s="17">
        <v>0</v>
      </c>
      <c r="F92" s="8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13">
        <f si="21" t="shared"/>
        <v>0</v>
      </c>
      <c r="M92" s="13">
        <v>436</v>
      </c>
      <c r="N92" s="13">
        <f ref="N92:N116" si="22" t="shared">L92*M92</f>
        <v>0</v>
      </c>
      <c r="O92" s="23"/>
      <c r="P92" s="23"/>
      <c r="Q92" s="23"/>
      <c r="R92" s="23"/>
      <c r="S92" s="23"/>
      <c r="AB92"/>
    </row>
    <row hidden="1" r="93" spans="1:32" x14ac:dyDescent="0.25">
      <c r="A93" s="37" t="s">
        <v>95</v>
      </c>
      <c r="B93" s="41">
        <v>16</v>
      </c>
      <c r="C93" s="20">
        <v>0</v>
      </c>
      <c r="D93" s="20">
        <v>0</v>
      </c>
      <c r="E93" s="17">
        <v>0</v>
      </c>
      <c r="F93" s="8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13">
        <f si="21" t="shared"/>
        <v>0</v>
      </c>
      <c r="M93" s="13">
        <v>436</v>
      </c>
      <c r="N93" s="13">
        <f si="22" t="shared"/>
        <v>0</v>
      </c>
      <c r="O93" s="23"/>
      <c r="P93" s="23"/>
      <c r="Q93" s="23"/>
      <c r="R93" s="23"/>
      <c r="S93" s="23"/>
      <c r="AB93"/>
    </row>
    <row ht="15.75" r="94" spans="1:32" thickBot="1" x14ac:dyDescent="0.3">
      <c r="A94" s="50" t="s">
        <v>92</v>
      </c>
      <c r="B94" s="129"/>
      <c r="C94" s="19"/>
      <c r="D94" s="20"/>
      <c r="E94" s="17"/>
      <c r="F94" s="8"/>
      <c r="G94" s="20"/>
      <c r="H94" s="20"/>
      <c r="I94" s="20"/>
      <c r="J94" s="20"/>
      <c r="K94" s="20"/>
      <c r="L94" s="13"/>
      <c r="M94" s="13"/>
      <c r="N94" s="13"/>
      <c r="O94" s="23"/>
      <c r="P94" s="23"/>
      <c r="Q94" s="23"/>
      <c r="R94" s="23"/>
      <c r="S94" s="24"/>
      <c r="Z94" s="146"/>
      <c r="AA94" s="146"/>
      <c r="AB94" s="146"/>
      <c r="AC94" s="146"/>
      <c r="AD94" s="146"/>
      <c r="AE94" s="146"/>
      <c r="AF94" s="146"/>
    </row>
    <row ht="15.75" r="95" spans="1:32" thickBot="1" x14ac:dyDescent="0.3">
      <c r="A95" s="77" t="s">
        <v>96</v>
      </c>
      <c r="B95" s="78">
        <v>8</v>
      </c>
      <c r="C95" s="19">
        <v>0</v>
      </c>
      <c r="D95" s="20">
        <v>0</v>
      </c>
      <c r="E95" s="17">
        <v>0</v>
      </c>
      <c r="F95" s="8">
        <v>2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13">
        <f si="21" t="shared"/>
        <v>16</v>
      </c>
      <c r="M95" s="13">
        <v>436</v>
      </c>
      <c r="N95" s="13">
        <f si="22" t="shared"/>
        <v>6976</v>
      </c>
      <c r="O95" s="16"/>
      <c r="P95" s="16"/>
      <c r="Q95" s="16"/>
      <c r="R95" s="67"/>
      <c r="S95" s="79">
        <f>SUM(C95:K95)</f>
        <v>2</v>
      </c>
      <c r="T95" s="39"/>
      <c r="U95" s="21"/>
      <c r="V95" s="21"/>
      <c r="W95" s="21"/>
      <c r="X95" s="21"/>
      <c r="Y95" s="49"/>
      <c r="Z95" s="80">
        <v>1</v>
      </c>
      <c r="AA95" s="58">
        <v>8</v>
      </c>
      <c r="AB95" s="59">
        <v>2</v>
      </c>
      <c r="AC95" s="58" t="s">
        <v>208</v>
      </c>
      <c r="AD95" s="90" t="s">
        <v>207</v>
      </c>
      <c r="AE95" s="58"/>
      <c r="AF95" s="60">
        <f ref="AF95:AF99" si="23" t="shared">AB95*AE95</f>
        <v>0</v>
      </c>
    </row>
    <row r="96" spans="1:32" x14ac:dyDescent="0.25">
      <c r="A96" s="50" t="s">
        <v>92</v>
      </c>
      <c r="B96" s="130"/>
      <c r="C96" s="19"/>
      <c r="D96" s="20"/>
      <c r="E96" s="17"/>
      <c r="F96" s="8"/>
      <c r="G96" s="20"/>
      <c r="H96" s="20"/>
      <c r="I96" s="20"/>
      <c r="J96" s="20"/>
      <c r="K96" s="20"/>
      <c r="L96" s="13"/>
      <c r="M96" s="13"/>
      <c r="N96" s="13"/>
      <c r="O96" s="16"/>
      <c r="P96" s="16"/>
      <c r="Q96" s="16"/>
      <c r="R96" s="67"/>
      <c r="S96" s="131"/>
      <c r="T96" s="39"/>
      <c r="U96" s="21"/>
      <c r="V96" s="21"/>
      <c r="W96" s="21"/>
      <c r="X96" s="21"/>
      <c r="Y96" s="49"/>
      <c r="Z96" s="132"/>
      <c r="AA96" s="133"/>
      <c r="AB96" s="134"/>
      <c r="AC96" s="133"/>
      <c r="AD96" s="134"/>
      <c r="AE96" s="133"/>
      <c r="AF96" s="135"/>
    </row>
    <row ht="15.75" r="97" spans="1:32" thickBot="1" x14ac:dyDescent="0.3">
      <c r="A97" s="52" t="s">
        <v>97</v>
      </c>
      <c r="B97" s="53">
        <v>8</v>
      </c>
      <c r="C97" s="19">
        <v>0</v>
      </c>
      <c r="D97" s="20">
        <v>0</v>
      </c>
      <c r="E97" s="17">
        <v>0</v>
      </c>
      <c r="F97" s="8">
        <v>4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13">
        <f si="21" t="shared"/>
        <v>32</v>
      </c>
      <c r="M97" s="13">
        <v>436</v>
      </c>
      <c r="N97" s="13">
        <f si="22" t="shared"/>
        <v>13952</v>
      </c>
      <c r="O97" s="16"/>
      <c r="P97" s="16"/>
      <c r="Q97" s="16"/>
      <c r="R97" s="67"/>
      <c r="S97" s="83">
        <f>SUM(C97:K97)</f>
        <v>4</v>
      </c>
      <c r="T97" s="39"/>
      <c r="U97" s="21"/>
      <c r="V97" s="21"/>
      <c r="W97" s="21"/>
      <c r="X97" s="21"/>
      <c r="Y97" s="49"/>
      <c r="Z97" s="61">
        <v>1</v>
      </c>
      <c r="AA97" s="21">
        <v>8</v>
      </c>
      <c r="AB97" s="34">
        <v>4</v>
      </c>
      <c r="AC97" s="21" t="s">
        <v>208</v>
      </c>
      <c r="AD97" s="38" t="s">
        <v>207</v>
      </c>
      <c r="AE97" s="21"/>
      <c r="AF97" s="62">
        <f si="23" t="shared"/>
        <v>0</v>
      </c>
    </row>
    <row r="98" spans="1:32" x14ac:dyDescent="0.25">
      <c r="A98" s="50" t="s">
        <v>92</v>
      </c>
      <c r="B98" s="85"/>
      <c r="C98" s="19"/>
      <c r="D98" s="20"/>
      <c r="E98" s="17"/>
      <c r="F98" s="8"/>
      <c r="G98" s="20"/>
      <c r="H98" s="20"/>
      <c r="I98" s="20"/>
      <c r="J98" s="20"/>
      <c r="K98" s="20"/>
      <c r="L98" s="13"/>
      <c r="M98" s="13"/>
      <c r="N98" s="13"/>
      <c r="O98" s="16"/>
      <c r="P98" s="16"/>
      <c r="Q98" s="16"/>
      <c r="R98" s="67"/>
      <c r="S98" s="140"/>
      <c r="T98" s="39"/>
      <c r="U98" s="21"/>
      <c r="V98" s="21"/>
      <c r="W98" s="21"/>
      <c r="X98" s="21"/>
      <c r="Y98" s="49"/>
      <c r="Z98" s="141"/>
      <c r="AA98" s="142"/>
      <c r="AB98" s="143"/>
      <c r="AC98" s="142"/>
      <c r="AD98" s="143"/>
      <c r="AE98" s="142"/>
      <c r="AF98" s="144"/>
    </row>
    <row ht="15.75" r="99" spans="1:32" thickBot="1" x14ac:dyDescent="0.3">
      <c r="A99" s="54" t="s">
        <v>98</v>
      </c>
      <c r="B99" s="55">
        <v>8</v>
      </c>
      <c r="C99" s="19">
        <v>0</v>
      </c>
      <c r="D99" s="20">
        <v>0</v>
      </c>
      <c r="E99" s="17">
        <v>0</v>
      </c>
      <c r="F99" s="8">
        <v>1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13">
        <f si="21" t="shared"/>
        <v>8</v>
      </c>
      <c r="M99" s="13">
        <v>436</v>
      </c>
      <c r="N99" s="13">
        <f si="22" t="shared"/>
        <v>3488</v>
      </c>
      <c r="O99" s="16"/>
      <c r="P99" s="16"/>
      <c r="Q99" s="16"/>
      <c r="R99" s="67"/>
      <c r="S99" s="68">
        <f>SUM(C99:K99)</f>
        <v>1</v>
      </c>
      <c r="T99" s="39"/>
      <c r="U99" s="21"/>
      <c r="V99" s="21"/>
      <c r="W99" s="21"/>
      <c r="X99" s="21"/>
      <c r="Y99" s="49"/>
      <c r="Z99" s="63">
        <v>1</v>
      </c>
      <c r="AA99" s="64">
        <v>8</v>
      </c>
      <c r="AB99" s="65">
        <v>1</v>
      </c>
      <c r="AC99" s="64" t="s">
        <v>208</v>
      </c>
      <c r="AD99" s="120" t="s">
        <v>207</v>
      </c>
      <c r="AE99" s="64"/>
      <c r="AF99" s="66">
        <f si="23" t="shared"/>
        <v>0</v>
      </c>
    </row>
    <row hidden="1" r="100" spans="1:32" x14ac:dyDescent="0.25">
      <c r="A100" s="45" t="s">
        <v>99</v>
      </c>
      <c r="B100" s="46">
        <v>16</v>
      </c>
      <c r="C100" s="20">
        <v>0</v>
      </c>
      <c r="D100" s="20">
        <v>0</v>
      </c>
      <c r="E100" s="17">
        <v>0</v>
      </c>
      <c r="F100" s="8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13">
        <f si="21" t="shared"/>
        <v>0</v>
      </c>
      <c r="M100" s="13">
        <v>436</v>
      </c>
      <c r="N100" s="13">
        <f si="22" t="shared"/>
        <v>0</v>
      </c>
      <c r="O100" s="23"/>
      <c r="P100" s="23"/>
      <c r="Q100" s="23"/>
      <c r="R100" s="23"/>
      <c r="S100" s="23"/>
      <c r="AB100"/>
    </row>
    <row ht="15.75" r="101" spans="1:32" thickBot="1" x14ac:dyDescent="0.3">
      <c r="A101" s="50" t="s">
        <v>92</v>
      </c>
      <c r="B101" s="129"/>
      <c r="C101" s="19"/>
      <c r="D101" s="20"/>
      <c r="E101" s="17"/>
      <c r="F101" s="8"/>
      <c r="G101" s="20"/>
      <c r="H101" s="20"/>
      <c r="I101" s="20"/>
      <c r="J101" s="20"/>
      <c r="K101" s="20"/>
      <c r="L101" s="13"/>
      <c r="M101" s="13"/>
      <c r="N101" s="13"/>
      <c r="O101" s="23"/>
      <c r="P101" s="23"/>
      <c r="Q101" s="23"/>
      <c r="R101" s="23"/>
      <c r="S101" s="24"/>
      <c r="Z101" s="146"/>
      <c r="AA101" s="146"/>
      <c r="AB101" s="146"/>
      <c r="AC101" s="146"/>
      <c r="AD101" s="146"/>
      <c r="AE101" s="146"/>
      <c r="AF101" s="146"/>
    </row>
    <row ht="15.75" r="102" spans="1:32" thickBot="1" x14ac:dyDescent="0.3">
      <c r="A102" s="77" t="s">
        <v>100</v>
      </c>
      <c r="B102" s="78">
        <v>8</v>
      </c>
      <c r="C102" s="19">
        <v>0</v>
      </c>
      <c r="D102" s="20">
        <v>0</v>
      </c>
      <c r="E102" s="17">
        <v>0</v>
      </c>
      <c r="F102" s="8">
        <v>2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13">
        <f si="21" t="shared"/>
        <v>16</v>
      </c>
      <c r="M102" s="13">
        <v>436</v>
      </c>
      <c r="N102" s="13">
        <f si="22" t="shared"/>
        <v>6976</v>
      </c>
      <c r="O102" s="16"/>
      <c r="P102" s="16"/>
      <c r="Q102" s="16"/>
      <c r="R102" s="67"/>
      <c r="S102" s="79">
        <f>SUM(C102:K102)</f>
        <v>2</v>
      </c>
      <c r="T102" s="39"/>
      <c r="U102" s="21"/>
      <c r="V102" s="21"/>
      <c r="W102" s="21"/>
      <c r="X102" s="21"/>
      <c r="Y102" s="49"/>
      <c r="Z102" s="80">
        <v>1</v>
      </c>
      <c r="AA102" s="58">
        <v>8</v>
      </c>
      <c r="AB102" s="59">
        <v>2</v>
      </c>
      <c r="AC102" s="58" t="s">
        <v>208</v>
      </c>
      <c r="AD102" s="90" t="s">
        <v>207</v>
      </c>
      <c r="AE102" s="58"/>
      <c r="AF102" s="60">
        <f ref="AF102:AF104" si="24" t="shared">AB102*AE102</f>
        <v>0</v>
      </c>
    </row>
    <row r="103" spans="1:32" x14ac:dyDescent="0.25">
      <c r="A103" s="50" t="s">
        <v>92</v>
      </c>
      <c r="B103" s="145"/>
      <c r="C103" s="19"/>
      <c r="D103" s="20"/>
      <c r="E103" s="17"/>
      <c r="F103" s="8"/>
      <c r="G103" s="20"/>
      <c r="H103" s="20"/>
      <c r="I103" s="20"/>
      <c r="J103" s="20"/>
      <c r="K103" s="20"/>
      <c r="L103" s="13"/>
      <c r="M103" s="13"/>
      <c r="N103" s="13"/>
      <c r="O103" s="16"/>
      <c r="P103" s="16"/>
      <c r="Q103" s="16"/>
      <c r="R103" s="67"/>
      <c r="S103" s="147"/>
      <c r="T103" s="39"/>
      <c r="U103" s="21"/>
      <c r="V103" s="21"/>
      <c r="W103" s="21"/>
      <c r="X103" s="21"/>
      <c r="Y103" s="49"/>
      <c r="Z103" s="148"/>
      <c r="AA103" s="149"/>
      <c r="AB103" s="150"/>
      <c r="AC103" s="149"/>
      <c r="AD103" s="150"/>
      <c r="AE103" s="149"/>
      <c r="AF103" s="151"/>
    </row>
    <row ht="15.75" r="104" spans="1:32" thickBot="1" x14ac:dyDescent="0.3">
      <c r="A104" s="54" t="s">
        <v>101</v>
      </c>
      <c r="B104" s="55">
        <v>8</v>
      </c>
      <c r="C104" s="19">
        <v>0</v>
      </c>
      <c r="D104" s="20">
        <v>0</v>
      </c>
      <c r="E104" s="17">
        <v>0</v>
      </c>
      <c r="F104" s="8">
        <v>1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13">
        <f si="21" t="shared"/>
        <v>8</v>
      </c>
      <c r="M104" s="13">
        <v>436</v>
      </c>
      <c r="N104" s="13">
        <f si="22" t="shared"/>
        <v>3488</v>
      </c>
      <c r="O104" s="16"/>
      <c r="P104" s="16"/>
      <c r="Q104" s="16"/>
      <c r="R104" s="67"/>
      <c r="S104" s="68">
        <f>SUM(C104:K104)</f>
        <v>1</v>
      </c>
      <c r="T104" s="39"/>
      <c r="U104" s="21"/>
      <c r="V104" s="21"/>
      <c r="W104" s="21"/>
      <c r="X104" s="21"/>
      <c r="Y104" s="49"/>
      <c r="Z104" s="63">
        <v>1</v>
      </c>
      <c r="AA104" s="64">
        <v>8</v>
      </c>
      <c r="AB104" s="65">
        <v>1</v>
      </c>
      <c r="AC104" s="64" t="s">
        <v>208</v>
      </c>
      <c r="AD104" s="120" t="s">
        <v>207</v>
      </c>
      <c r="AE104" s="64"/>
      <c r="AF104" s="66">
        <f si="24" t="shared"/>
        <v>0</v>
      </c>
    </row>
    <row hidden="1" r="105" spans="1:32" x14ac:dyDescent="0.25">
      <c r="A105" s="36" t="s">
        <v>102</v>
      </c>
      <c r="B105" s="43">
        <v>8</v>
      </c>
      <c r="C105" s="20">
        <v>0</v>
      </c>
      <c r="D105" s="20">
        <v>0</v>
      </c>
      <c r="E105" s="17">
        <v>0</v>
      </c>
      <c r="F105" s="8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13">
        <f si="21" t="shared"/>
        <v>0</v>
      </c>
      <c r="M105" s="13">
        <v>436</v>
      </c>
      <c r="N105" s="13">
        <f si="22" t="shared"/>
        <v>0</v>
      </c>
      <c r="O105" s="23"/>
      <c r="P105" s="23"/>
      <c r="Q105" s="23"/>
      <c r="R105" s="23"/>
      <c r="S105" s="23"/>
      <c r="AB105"/>
    </row>
    <row hidden="1" r="106" spans="1:32" x14ac:dyDescent="0.25">
      <c r="A106" s="9" t="s">
        <v>103</v>
      </c>
      <c r="B106" s="1">
        <v>16</v>
      </c>
      <c r="C106" s="20">
        <v>0</v>
      </c>
      <c r="D106" s="20">
        <v>0</v>
      </c>
      <c r="E106" s="17">
        <v>0</v>
      </c>
      <c r="F106" s="8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13">
        <f si="21" t="shared"/>
        <v>0</v>
      </c>
      <c r="M106" s="13">
        <v>436</v>
      </c>
      <c r="N106" s="13">
        <f si="22" t="shared"/>
        <v>0</v>
      </c>
      <c r="O106" s="23"/>
      <c r="P106" s="23"/>
      <c r="Q106" s="23"/>
      <c r="R106" s="23"/>
      <c r="S106" s="23"/>
      <c r="AB106"/>
    </row>
    <row hidden="1" r="107" spans="1:32" x14ac:dyDescent="0.25">
      <c r="A107" s="9" t="s">
        <v>104</v>
      </c>
      <c r="B107" s="1">
        <v>16</v>
      </c>
      <c r="C107" s="20">
        <v>0</v>
      </c>
      <c r="D107" s="20">
        <v>0</v>
      </c>
      <c r="E107" s="17">
        <v>0</v>
      </c>
      <c r="F107" s="8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13">
        <f si="21" t="shared"/>
        <v>0</v>
      </c>
      <c r="M107" s="13">
        <v>436</v>
      </c>
      <c r="N107" s="13">
        <f si="22" t="shared"/>
        <v>0</v>
      </c>
      <c r="O107" s="23"/>
      <c r="P107" s="23"/>
      <c r="Q107" s="23"/>
      <c r="R107" s="23"/>
      <c r="S107" s="23"/>
      <c r="AB107"/>
    </row>
    <row hidden="1" r="108" spans="1:32" x14ac:dyDescent="0.25">
      <c r="A108" s="9" t="s">
        <v>105</v>
      </c>
      <c r="B108" s="1">
        <v>16</v>
      </c>
      <c r="C108" s="20">
        <v>0</v>
      </c>
      <c r="D108" s="20">
        <v>0</v>
      </c>
      <c r="E108" s="17">
        <v>0</v>
      </c>
      <c r="F108" s="8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13">
        <f si="21" t="shared"/>
        <v>0</v>
      </c>
      <c r="M108" s="13">
        <v>436</v>
      </c>
      <c r="N108" s="13">
        <f si="22" t="shared"/>
        <v>0</v>
      </c>
      <c r="O108" s="23"/>
      <c r="P108" s="23"/>
      <c r="Q108" s="23"/>
      <c r="R108" s="23"/>
      <c r="S108" s="23"/>
      <c r="AB108"/>
    </row>
    <row hidden="1" r="109" spans="1:32" x14ac:dyDescent="0.25">
      <c r="A109" s="9" t="s">
        <v>106</v>
      </c>
      <c r="B109" s="1">
        <v>5</v>
      </c>
      <c r="C109" s="20">
        <v>0</v>
      </c>
      <c r="D109" s="20">
        <v>0</v>
      </c>
      <c r="E109" s="17">
        <v>0</v>
      </c>
      <c r="F109" s="8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13">
        <f si="21" t="shared"/>
        <v>0</v>
      </c>
      <c r="M109" s="13">
        <v>436</v>
      </c>
      <c r="N109" s="13">
        <f si="22" t="shared"/>
        <v>0</v>
      </c>
      <c r="O109" s="23"/>
      <c r="P109" s="23"/>
      <c r="Q109" s="23"/>
      <c r="R109" s="23"/>
      <c r="S109" s="23"/>
      <c r="AB109"/>
    </row>
    <row hidden="1" r="110" spans="1:32" x14ac:dyDescent="0.25">
      <c r="A110" s="9" t="s">
        <v>107</v>
      </c>
      <c r="B110" s="1">
        <v>16</v>
      </c>
      <c r="C110" s="20">
        <v>0</v>
      </c>
      <c r="D110" s="20">
        <v>0</v>
      </c>
      <c r="E110" s="17">
        <v>0</v>
      </c>
      <c r="F110" s="8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13">
        <f si="21" t="shared"/>
        <v>0</v>
      </c>
      <c r="M110" s="13">
        <v>436</v>
      </c>
      <c r="N110" s="13">
        <f si="22" t="shared"/>
        <v>0</v>
      </c>
      <c r="O110" s="23"/>
      <c r="P110" s="23"/>
      <c r="Q110" s="23"/>
      <c r="R110" s="23"/>
      <c r="S110" s="23"/>
      <c r="AB110"/>
    </row>
    <row hidden="1" r="111" spans="1:32" x14ac:dyDescent="0.25">
      <c r="A111" s="37" t="s">
        <v>108</v>
      </c>
      <c r="B111" s="41">
        <v>16</v>
      </c>
      <c r="C111" s="20">
        <v>0</v>
      </c>
      <c r="D111" s="20">
        <v>0</v>
      </c>
      <c r="E111" s="17">
        <v>0</v>
      </c>
      <c r="F111" s="8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13">
        <f si="21" t="shared"/>
        <v>0</v>
      </c>
      <c r="M111" s="13">
        <v>436</v>
      </c>
      <c r="N111" s="13">
        <f si="22" t="shared"/>
        <v>0</v>
      </c>
      <c r="O111" s="23"/>
      <c r="P111" s="23"/>
      <c r="Q111" s="23"/>
      <c r="R111" s="23"/>
      <c r="S111" s="23"/>
      <c r="AB111"/>
    </row>
    <row ht="15.75" r="112" spans="1:32" thickBot="1" x14ac:dyDescent="0.3">
      <c r="A112" s="50" t="s">
        <v>92</v>
      </c>
      <c r="B112" s="129"/>
      <c r="C112" s="19"/>
      <c r="D112" s="20"/>
      <c r="E112" s="17"/>
      <c r="F112" s="8"/>
      <c r="G112" s="20"/>
      <c r="H112" s="20"/>
      <c r="I112" s="20"/>
      <c r="J112" s="20"/>
      <c r="K112" s="20"/>
      <c r="L112" s="13"/>
      <c r="M112" s="13"/>
      <c r="N112" s="13"/>
      <c r="O112" s="23"/>
      <c r="P112" s="23"/>
      <c r="Q112" s="23"/>
      <c r="R112" s="23"/>
      <c r="S112" s="24"/>
      <c r="Z112" s="146"/>
      <c r="AA112" s="146"/>
      <c r="AB112" s="146"/>
      <c r="AC112" s="146"/>
      <c r="AD112" s="146"/>
      <c r="AE112" s="146"/>
      <c r="AF112" s="146"/>
    </row>
    <row ht="15.75" r="113" spans="1:32" thickBot="1" x14ac:dyDescent="0.3">
      <c r="A113" s="81" t="s">
        <v>109</v>
      </c>
      <c r="B113" s="82">
        <v>16</v>
      </c>
      <c r="C113" s="19">
        <v>0</v>
      </c>
      <c r="D113" s="20">
        <v>0</v>
      </c>
      <c r="E113" s="17">
        <v>0</v>
      </c>
      <c r="F113" s="8">
        <v>4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13">
        <f si="21" t="shared"/>
        <v>64</v>
      </c>
      <c r="M113" s="13">
        <v>436</v>
      </c>
      <c r="N113" s="13">
        <f si="22" t="shared"/>
        <v>27904</v>
      </c>
      <c r="O113" s="16" t="s">
        <v>180</v>
      </c>
      <c r="P113" s="16" t="s">
        <v>179</v>
      </c>
      <c r="Q113" s="29" t="s">
        <v>185</v>
      </c>
      <c r="R113" s="48" t="s">
        <v>184</v>
      </c>
      <c r="S113" s="91">
        <f>SUM(C113:K113)</f>
        <v>4</v>
      </c>
      <c r="T113" s="39"/>
      <c r="U113" s="21"/>
      <c r="V113" s="21"/>
      <c r="W113" s="21"/>
      <c r="X113" s="21"/>
      <c r="Y113" s="49"/>
      <c r="Z113" s="72">
        <v>1</v>
      </c>
      <c r="AA113" s="73">
        <v>16</v>
      </c>
      <c r="AB113" s="74">
        <v>4</v>
      </c>
      <c r="AC113" s="73" t="s">
        <v>208</v>
      </c>
      <c r="AD113" s="75" t="s">
        <v>207</v>
      </c>
      <c r="AE113" s="73"/>
      <c r="AF113" s="76">
        <f>AB113*AE113</f>
        <v>0</v>
      </c>
    </row>
    <row hidden="1" r="114" spans="1:32" x14ac:dyDescent="0.25">
      <c r="A114" s="36" t="s">
        <v>110</v>
      </c>
      <c r="B114" s="43">
        <v>8</v>
      </c>
      <c r="C114" s="20">
        <v>0</v>
      </c>
      <c r="D114" s="20">
        <v>0</v>
      </c>
      <c r="E114" s="17">
        <v>0</v>
      </c>
      <c r="F114" s="8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13">
        <f si="21" t="shared"/>
        <v>0</v>
      </c>
      <c r="M114" s="13">
        <v>436</v>
      </c>
      <c r="N114" s="13">
        <f si="22" t="shared"/>
        <v>0</v>
      </c>
      <c r="O114" s="23"/>
      <c r="P114" s="23"/>
      <c r="Q114" s="23"/>
      <c r="R114" s="23"/>
      <c r="S114" s="23"/>
      <c r="AB114"/>
    </row>
    <row hidden="1" r="115" spans="1:32" x14ac:dyDescent="0.25">
      <c r="A115" s="9" t="s">
        <v>111</v>
      </c>
      <c r="B115" s="1">
        <v>8</v>
      </c>
      <c r="C115" s="20">
        <v>0</v>
      </c>
      <c r="D115" s="20">
        <v>0</v>
      </c>
      <c r="E115" s="17">
        <v>0</v>
      </c>
      <c r="F115" s="8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13">
        <f si="21" t="shared"/>
        <v>0</v>
      </c>
      <c r="M115" s="13">
        <v>436</v>
      </c>
      <c r="N115" s="13">
        <f si="22" t="shared"/>
        <v>0</v>
      </c>
      <c r="O115" s="23"/>
      <c r="P115" s="23"/>
      <c r="Q115" s="23"/>
      <c r="R115" s="23"/>
      <c r="S115" s="23"/>
      <c r="AB115"/>
    </row>
    <row hidden="1" r="116" spans="1:32" x14ac:dyDescent="0.25">
      <c r="A116" s="37" t="s">
        <v>112</v>
      </c>
      <c r="B116" s="41">
        <v>8</v>
      </c>
      <c r="C116" s="20">
        <v>0</v>
      </c>
      <c r="D116" s="20">
        <v>0</v>
      </c>
      <c r="E116" s="17">
        <v>0</v>
      </c>
      <c r="F116" s="8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13">
        <f si="21" t="shared"/>
        <v>0</v>
      </c>
      <c r="M116" s="13">
        <v>436</v>
      </c>
      <c r="N116" s="13">
        <f si="22" t="shared"/>
        <v>0</v>
      </c>
      <c r="O116" s="23"/>
      <c r="P116" s="23"/>
      <c r="Q116" s="23"/>
      <c r="R116" s="23"/>
      <c r="S116" s="23"/>
      <c r="AB116"/>
    </row>
    <row ht="15.75" r="117" spans="1:32" thickBot="1" x14ac:dyDescent="0.3">
      <c r="A117" s="69" t="s">
        <v>113</v>
      </c>
      <c r="B117" s="70"/>
      <c r="C117" s="6">
        <f ref="C117:K117" si="25" t="shared">(C118*$B$118)+(C119*$B$119)+(C120*$B$120)+(C121*$B$121)+(C122*$B$122)+(C123*$B$123)+(C124*$B$124)+(C125*$B$125)+(C126*$B$126)+(C127*$B$127)+(C129*$B$129)+(C130*$B$130)+(C131*$B$131)+(C132*$B$132)+(C133*$B$133)+(C134*$B$134)+(C135*$B$135)+(C136*$B$136)+(C137*$B$137)+(C138*$B$138)+(C139*$B$139)+(C140*$B$140)+(C142*$B$142)+(C143*$B$143)+(C144*$B$144)+(C145*$B$145)+(C147*$B$147)+(C149*$B$149)+(C151*$B$151)+(C152*$B$152)+(C153*$B$153)+(C154*$B$154)+(C155*$B$155)+(C156*$B$156)+(C157*$B$157)+(C158*$B$158)+(C159*$B$159)+(C160*$B$160)+(C161*$B$161)+(C162*$B$162)</f>
        <v>0</v>
      </c>
      <c r="D117" s="5">
        <f si="25" t="shared"/>
        <v>0</v>
      </c>
      <c r="E117" s="5">
        <f si="25" t="shared"/>
        <v>0</v>
      </c>
      <c r="F117" s="5">
        <f si="25" t="shared"/>
        <v>0</v>
      </c>
      <c r="G117" s="5">
        <f si="25" t="shared"/>
        <v>0</v>
      </c>
      <c r="H117" s="5">
        <f si="25" t="shared"/>
        <v>0</v>
      </c>
      <c r="I117" s="5">
        <f si="25" t="shared"/>
        <v>5355</v>
      </c>
      <c r="J117" s="5">
        <f si="25" t="shared"/>
        <v>0</v>
      </c>
      <c r="K117" s="5">
        <f si="25" t="shared"/>
        <v>0</v>
      </c>
      <c r="L117" s="15">
        <f>SUM(L118:L162)</f>
        <v>5355</v>
      </c>
      <c r="M117" s="15" t="s">
        <v>154</v>
      </c>
      <c r="N117" s="15">
        <f>SUM(N118:N162)</f>
        <v>1349460</v>
      </c>
      <c r="O117" s="16"/>
      <c r="P117" s="16"/>
      <c r="Q117" s="16"/>
      <c r="R117" s="67"/>
      <c r="S117" s="105"/>
      <c r="T117" s="39"/>
      <c r="U117" s="21"/>
      <c r="V117" s="21"/>
      <c r="W117" s="21"/>
      <c r="X117" s="21"/>
      <c r="Y117" s="49"/>
      <c r="Z117" s="106"/>
      <c r="AA117" s="107"/>
      <c r="AB117" s="108"/>
      <c r="AC117" s="107"/>
      <c r="AD117" s="108"/>
      <c r="AE117" s="107"/>
      <c r="AF117" s="109"/>
    </row>
    <row hidden="1" r="118" spans="1:32" x14ac:dyDescent="0.25">
      <c r="A118" s="45" t="s">
        <v>114</v>
      </c>
      <c r="B118" s="46">
        <v>42.5</v>
      </c>
      <c r="C118" s="20">
        <v>0</v>
      </c>
      <c r="D118" s="17">
        <v>0</v>
      </c>
      <c r="E118" s="17">
        <v>0</v>
      </c>
      <c r="F118" s="20">
        <v>0</v>
      </c>
      <c r="G118" s="20">
        <v>0</v>
      </c>
      <c r="H118" s="8">
        <v>0</v>
      </c>
      <c r="I118" s="8">
        <v>0</v>
      </c>
      <c r="J118" s="8">
        <v>0</v>
      </c>
      <c r="K118" s="8">
        <v>0</v>
      </c>
      <c r="L118" s="13">
        <f ref="L118:L162" si="26" t="shared">SUM(C118:K118)*B118</f>
        <v>0</v>
      </c>
      <c r="M118" s="13">
        <v>252</v>
      </c>
      <c r="N118" s="13">
        <f>L118*M118</f>
        <v>0</v>
      </c>
      <c r="O118" s="23"/>
      <c r="P118" s="23"/>
      <c r="Q118" s="23"/>
      <c r="R118" s="23"/>
      <c r="S118" s="23"/>
      <c r="AB118"/>
    </row>
    <row ht="15.75" r="119" spans="1:32" thickBot="1" x14ac:dyDescent="0.3">
      <c r="A119" s="81" t="s">
        <v>115</v>
      </c>
      <c r="B119" s="82">
        <v>160</v>
      </c>
      <c r="C119" s="19">
        <v>0</v>
      </c>
      <c r="D119" s="17">
        <v>0</v>
      </c>
      <c r="E119" s="17">
        <v>0</v>
      </c>
      <c r="F119" s="20">
        <v>0</v>
      </c>
      <c r="G119" s="20">
        <v>0</v>
      </c>
      <c r="H119" s="8">
        <v>0</v>
      </c>
      <c r="I119" s="8">
        <v>6</v>
      </c>
      <c r="J119" s="8">
        <v>0</v>
      </c>
      <c r="K119" s="8">
        <v>0</v>
      </c>
      <c r="L119" s="13">
        <f si="26" t="shared"/>
        <v>960</v>
      </c>
      <c r="M119" s="13">
        <v>252</v>
      </c>
      <c r="N119" s="13">
        <f ref="N119:N162" si="27" t="shared">L119*M119</f>
        <v>241920</v>
      </c>
      <c r="O119" s="16" t="s">
        <v>172</v>
      </c>
      <c r="P119" s="16" t="s">
        <v>191</v>
      </c>
      <c r="Q119" s="16">
        <v>604962772</v>
      </c>
      <c r="R119" s="48" t="s">
        <v>192</v>
      </c>
      <c r="S119" s="91">
        <f>SUM(C119:K119)</f>
        <v>6</v>
      </c>
      <c r="T119" s="39"/>
      <c r="U119" s="21"/>
      <c r="V119" s="21"/>
      <c r="W119" s="21"/>
      <c r="X119" s="21"/>
      <c r="Y119" s="49"/>
      <c r="Z119" s="72">
        <v>1</v>
      </c>
      <c r="AA119" s="73">
        <v>160</v>
      </c>
      <c r="AB119" s="74">
        <v>6</v>
      </c>
      <c r="AC119" s="92" t="s">
        <v>208</v>
      </c>
      <c r="AD119" s="122" t="s">
        <v>207</v>
      </c>
      <c r="AE119" s="73"/>
      <c r="AF119" s="76">
        <f>AB119*AE119</f>
        <v>0</v>
      </c>
    </row>
    <row hidden="1" r="120" spans="1:32" x14ac:dyDescent="0.25">
      <c r="A120" s="36" t="s">
        <v>116</v>
      </c>
      <c r="B120" s="43">
        <v>160</v>
      </c>
      <c r="C120" s="20">
        <v>0</v>
      </c>
      <c r="D120" s="17">
        <v>0</v>
      </c>
      <c r="E120" s="17">
        <v>0</v>
      </c>
      <c r="F120" s="20">
        <v>0</v>
      </c>
      <c r="G120" s="20">
        <v>0</v>
      </c>
      <c r="H120" s="8">
        <v>0</v>
      </c>
      <c r="I120" s="8">
        <v>0</v>
      </c>
      <c r="J120" s="8">
        <v>0</v>
      </c>
      <c r="K120" s="8">
        <v>0</v>
      </c>
      <c r="L120" s="13">
        <f si="26" t="shared"/>
        <v>0</v>
      </c>
      <c r="M120" s="13">
        <v>252</v>
      </c>
      <c r="N120" s="13">
        <f si="27" t="shared"/>
        <v>0</v>
      </c>
      <c r="O120" s="23"/>
      <c r="P120" s="23"/>
      <c r="Q120" s="23"/>
      <c r="R120" s="23"/>
      <c r="S120" s="23"/>
      <c r="AB120"/>
    </row>
    <row hidden="1" r="121" spans="1:32" x14ac:dyDescent="0.25">
      <c r="A121" s="9" t="s">
        <v>117</v>
      </c>
      <c r="B121" s="1">
        <v>40</v>
      </c>
      <c r="C121" s="20">
        <v>0</v>
      </c>
      <c r="D121" s="17">
        <v>0</v>
      </c>
      <c r="E121" s="17">
        <v>0</v>
      </c>
      <c r="F121" s="20">
        <v>0</v>
      </c>
      <c r="G121" s="20">
        <v>0</v>
      </c>
      <c r="H121" s="8">
        <v>0</v>
      </c>
      <c r="I121" s="8">
        <v>0</v>
      </c>
      <c r="J121" s="8">
        <v>0</v>
      </c>
      <c r="K121" s="8">
        <v>0</v>
      </c>
      <c r="L121" s="13">
        <f si="26" t="shared"/>
        <v>0</v>
      </c>
      <c r="M121" s="13">
        <v>252</v>
      </c>
      <c r="N121" s="13">
        <f si="27" t="shared"/>
        <v>0</v>
      </c>
      <c r="O121" s="23"/>
      <c r="P121" s="23"/>
      <c r="Q121" s="23"/>
      <c r="R121" s="23"/>
      <c r="S121" s="23"/>
      <c r="AB121"/>
    </row>
    <row hidden="1" r="122" spans="1:32" x14ac:dyDescent="0.25">
      <c r="A122" s="9" t="s">
        <v>118</v>
      </c>
      <c r="B122" s="1">
        <v>40</v>
      </c>
      <c r="C122" s="20">
        <v>0</v>
      </c>
      <c r="D122" s="17">
        <v>0</v>
      </c>
      <c r="E122" s="17">
        <v>0</v>
      </c>
      <c r="F122" s="20">
        <v>0</v>
      </c>
      <c r="G122" s="20">
        <v>0</v>
      </c>
      <c r="H122" s="8">
        <v>0</v>
      </c>
      <c r="I122" s="8">
        <v>0</v>
      </c>
      <c r="J122" s="8">
        <v>0</v>
      </c>
      <c r="K122" s="8">
        <v>0</v>
      </c>
      <c r="L122" s="13">
        <f si="26" t="shared"/>
        <v>0</v>
      </c>
      <c r="M122" s="13">
        <v>252</v>
      </c>
      <c r="N122" s="13">
        <f si="27" t="shared"/>
        <v>0</v>
      </c>
      <c r="O122" s="23"/>
      <c r="P122" s="23"/>
      <c r="Q122" s="23"/>
      <c r="R122" s="23"/>
      <c r="S122" s="23"/>
      <c r="AB122"/>
    </row>
    <row hidden="1" r="123" spans="1:32" x14ac:dyDescent="0.25">
      <c r="A123" s="9" t="s">
        <v>119</v>
      </c>
      <c r="B123" s="1">
        <v>59</v>
      </c>
      <c r="C123" s="20">
        <v>0</v>
      </c>
      <c r="D123" s="17">
        <v>0</v>
      </c>
      <c r="E123" s="17">
        <v>0</v>
      </c>
      <c r="F123" s="20">
        <v>0</v>
      </c>
      <c r="G123" s="20">
        <v>0</v>
      </c>
      <c r="H123" s="8">
        <v>0</v>
      </c>
      <c r="I123" s="8">
        <v>0</v>
      </c>
      <c r="J123" s="8">
        <v>0</v>
      </c>
      <c r="K123" s="8">
        <v>0</v>
      </c>
      <c r="L123" s="13">
        <f si="26" t="shared"/>
        <v>0</v>
      </c>
      <c r="M123" s="13">
        <v>252</v>
      </c>
      <c r="N123" s="13">
        <f si="27" t="shared"/>
        <v>0</v>
      </c>
      <c r="O123" s="23"/>
      <c r="P123" s="23"/>
      <c r="Q123" s="23"/>
      <c r="R123" s="23"/>
      <c r="S123" s="23"/>
      <c r="AB123"/>
    </row>
    <row hidden="1" r="124" spans="1:32" x14ac:dyDescent="0.25">
      <c r="A124" s="9" t="s">
        <v>120</v>
      </c>
      <c r="B124" s="1">
        <v>40</v>
      </c>
      <c r="C124" s="20">
        <v>0</v>
      </c>
      <c r="D124" s="17">
        <v>0</v>
      </c>
      <c r="E124" s="17">
        <v>0</v>
      </c>
      <c r="F124" s="20">
        <v>0</v>
      </c>
      <c r="G124" s="20">
        <v>0</v>
      </c>
      <c r="H124" s="8">
        <v>0</v>
      </c>
      <c r="I124" s="8">
        <v>0</v>
      </c>
      <c r="J124" s="8">
        <v>0</v>
      </c>
      <c r="K124" s="8">
        <v>0</v>
      </c>
      <c r="L124" s="13">
        <f si="26" t="shared"/>
        <v>0</v>
      </c>
      <c r="M124" s="13">
        <v>252</v>
      </c>
      <c r="N124" s="13">
        <f si="27" t="shared"/>
        <v>0</v>
      </c>
      <c r="O124" s="23"/>
      <c r="P124" s="23"/>
      <c r="Q124" s="23"/>
      <c r="R124" s="23"/>
      <c r="S124" s="23"/>
      <c r="AB124"/>
    </row>
    <row hidden="1" r="125" spans="1:32" x14ac:dyDescent="0.25">
      <c r="A125" s="9" t="s">
        <v>121</v>
      </c>
      <c r="B125" s="1">
        <v>32</v>
      </c>
      <c r="C125" s="20">
        <v>0</v>
      </c>
      <c r="D125" s="17">
        <v>0</v>
      </c>
      <c r="E125" s="17">
        <v>0</v>
      </c>
      <c r="F125" s="20">
        <v>0</v>
      </c>
      <c r="G125" s="20">
        <v>0</v>
      </c>
      <c r="H125" s="8">
        <v>0</v>
      </c>
      <c r="I125" s="8">
        <v>0</v>
      </c>
      <c r="J125" s="8">
        <v>0</v>
      </c>
      <c r="K125" s="8">
        <v>0</v>
      </c>
      <c r="L125" s="13">
        <f si="26" t="shared"/>
        <v>0</v>
      </c>
      <c r="M125" s="13">
        <v>252</v>
      </c>
      <c r="N125" s="13">
        <f si="27" t="shared"/>
        <v>0</v>
      </c>
      <c r="O125" s="23"/>
      <c r="P125" s="23"/>
      <c r="Q125" s="23"/>
      <c r="R125" s="23"/>
      <c r="S125" s="23"/>
      <c r="AB125"/>
    </row>
    <row hidden="1" r="126" spans="1:32" x14ac:dyDescent="0.25">
      <c r="A126" s="9" t="s">
        <v>122</v>
      </c>
      <c r="B126" s="1">
        <v>30</v>
      </c>
      <c r="C126" s="20">
        <v>0</v>
      </c>
      <c r="D126" s="17">
        <v>0</v>
      </c>
      <c r="E126" s="17">
        <v>0</v>
      </c>
      <c r="F126" s="20">
        <v>0</v>
      </c>
      <c r="G126" s="20">
        <v>0</v>
      </c>
      <c r="H126" s="8">
        <v>0</v>
      </c>
      <c r="I126" s="8">
        <v>0</v>
      </c>
      <c r="J126" s="8">
        <v>0</v>
      </c>
      <c r="K126" s="8">
        <v>0</v>
      </c>
      <c r="L126" s="13">
        <f si="26" t="shared"/>
        <v>0</v>
      </c>
      <c r="M126" s="13">
        <v>252</v>
      </c>
      <c r="N126" s="13">
        <f si="27" t="shared"/>
        <v>0</v>
      </c>
      <c r="O126" s="23"/>
      <c r="P126" s="23"/>
      <c r="Q126" s="23"/>
      <c r="R126" s="23"/>
      <c r="S126" s="23"/>
      <c r="AB126"/>
    </row>
    <row hidden="1" r="127" spans="1:32" x14ac:dyDescent="0.25">
      <c r="A127" s="37" t="s">
        <v>123</v>
      </c>
      <c r="B127" s="41">
        <v>8</v>
      </c>
      <c r="C127" s="20">
        <v>0</v>
      </c>
      <c r="D127" s="17">
        <v>0</v>
      </c>
      <c r="E127" s="17">
        <v>0</v>
      </c>
      <c r="F127" s="20">
        <v>0</v>
      </c>
      <c r="G127" s="20">
        <v>0</v>
      </c>
      <c r="H127" s="8">
        <v>0</v>
      </c>
      <c r="I127" s="8">
        <v>0</v>
      </c>
      <c r="J127" s="8">
        <v>0</v>
      </c>
      <c r="K127" s="8">
        <v>0</v>
      </c>
      <c r="L127" s="13">
        <f si="26" t="shared"/>
        <v>0</v>
      </c>
      <c r="M127" s="13">
        <v>252</v>
      </c>
      <c r="N127" s="13">
        <f si="27" t="shared"/>
        <v>0</v>
      </c>
      <c r="O127" s="23"/>
      <c r="P127" s="23"/>
      <c r="Q127" s="23"/>
      <c r="R127" s="23"/>
      <c r="S127" s="23"/>
      <c r="AB127"/>
    </row>
    <row r="128" spans="1:32" x14ac:dyDescent="0.25">
      <c r="A128" s="50" t="s">
        <v>113</v>
      </c>
      <c r="B128" s="51"/>
      <c r="C128" s="19"/>
      <c r="D128" s="17"/>
      <c r="E128" s="17"/>
      <c r="F128" s="20"/>
      <c r="G128" s="20"/>
      <c r="H128" s="8"/>
      <c r="I128" s="8"/>
      <c r="J128" s="8"/>
      <c r="K128" s="8"/>
      <c r="L128" s="13"/>
      <c r="M128" s="13"/>
      <c r="N128" s="13"/>
      <c r="O128" s="23"/>
      <c r="P128" s="23"/>
      <c r="Q128" s="23"/>
      <c r="R128" s="23"/>
      <c r="S128" s="110"/>
      <c r="Z128" s="115"/>
      <c r="AA128" s="112"/>
      <c r="AB128" s="112"/>
      <c r="AC128" s="112"/>
      <c r="AD128" s="112"/>
      <c r="AE128" s="112"/>
      <c r="AF128" s="114"/>
    </row>
    <row ht="15.75" r="129" spans="1:32" thickBot="1" x14ac:dyDescent="0.3">
      <c r="A129" s="54" t="s">
        <v>156</v>
      </c>
      <c r="B129" s="55">
        <v>16</v>
      </c>
      <c r="C129" s="19">
        <v>0</v>
      </c>
      <c r="D129" s="17">
        <v>0</v>
      </c>
      <c r="E129" s="17">
        <v>0</v>
      </c>
      <c r="F129" s="20">
        <v>0</v>
      </c>
      <c r="G129" s="20">
        <v>0</v>
      </c>
      <c r="H129" s="8">
        <v>0</v>
      </c>
      <c r="I129" s="8">
        <v>50</v>
      </c>
      <c r="J129" s="8">
        <v>0</v>
      </c>
      <c r="K129" s="8">
        <v>0</v>
      </c>
      <c r="L129" s="13">
        <f si="26" t="shared"/>
        <v>800</v>
      </c>
      <c r="M129" s="13">
        <v>252</v>
      </c>
      <c r="N129" s="13">
        <f si="27" t="shared"/>
        <v>201600</v>
      </c>
      <c r="O129" s="16" t="s">
        <v>173</v>
      </c>
      <c r="P129" s="16" t="s">
        <v>186</v>
      </c>
      <c r="Q129" s="16">
        <v>257941718</v>
      </c>
      <c r="R129" s="48" t="s">
        <v>187</v>
      </c>
      <c r="S129" s="57">
        <f>SUM(C129:K129)</f>
        <v>50</v>
      </c>
      <c r="T129" s="39"/>
      <c r="U129" s="21"/>
      <c r="V129" s="21"/>
      <c r="W129" s="21"/>
      <c r="X129" s="21"/>
      <c r="Y129" s="49"/>
      <c r="Z129" s="63">
        <v>10</v>
      </c>
      <c r="AA129" s="64">
        <f>B129*Z129</f>
        <v>160</v>
      </c>
      <c r="AB129" s="65">
        <v>50</v>
      </c>
      <c r="AC129" s="92" t="s">
        <v>208</v>
      </c>
      <c r="AD129" s="120" t="s">
        <v>206</v>
      </c>
      <c r="AE129" s="64"/>
      <c r="AF129" s="66"/>
    </row>
    <row hidden="1" r="130" spans="1:32" x14ac:dyDescent="0.25">
      <c r="A130" s="36" t="s">
        <v>124</v>
      </c>
      <c r="B130" s="43">
        <v>54</v>
      </c>
      <c r="C130" s="20">
        <v>0</v>
      </c>
      <c r="D130" s="17">
        <v>0</v>
      </c>
      <c r="E130" s="17">
        <v>0</v>
      </c>
      <c r="F130" s="20">
        <v>0</v>
      </c>
      <c r="G130" s="20">
        <v>0</v>
      </c>
      <c r="H130" s="8">
        <v>0</v>
      </c>
      <c r="I130" s="8">
        <v>0</v>
      </c>
      <c r="J130" s="8">
        <v>0</v>
      </c>
      <c r="K130" s="8">
        <v>0</v>
      </c>
      <c r="L130" s="13">
        <f si="26" t="shared"/>
        <v>0</v>
      </c>
      <c r="M130" s="13">
        <v>252</v>
      </c>
      <c r="N130" s="13">
        <f si="27" t="shared"/>
        <v>0</v>
      </c>
      <c r="O130" s="23"/>
      <c r="P130" s="23"/>
      <c r="Q130" s="23"/>
      <c r="R130" s="23"/>
      <c r="S130" s="23"/>
      <c r="AB130"/>
    </row>
    <row hidden="1" ht="30" r="131" spans="1:32" x14ac:dyDescent="0.25">
      <c r="A131" s="9" t="s">
        <v>125</v>
      </c>
      <c r="B131" s="1">
        <v>24</v>
      </c>
      <c r="C131" s="20">
        <v>0</v>
      </c>
      <c r="D131" s="17">
        <v>0</v>
      </c>
      <c r="E131" s="17">
        <v>0</v>
      </c>
      <c r="F131" s="20">
        <v>0</v>
      </c>
      <c r="G131" s="20">
        <v>0</v>
      </c>
      <c r="H131" s="8">
        <v>0</v>
      </c>
      <c r="I131" s="8">
        <v>0</v>
      </c>
      <c r="J131" s="8">
        <v>0</v>
      </c>
      <c r="K131" s="8">
        <v>0</v>
      </c>
      <c r="L131" s="13">
        <f si="26" t="shared"/>
        <v>0</v>
      </c>
      <c r="M131" s="13">
        <v>252</v>
      </c>
      <c r="N131" s="13">
        <f si="27" t="shared"/>
        <v>0</v>
      </c>
      <c r="O131" s="23"/>
      <c r="P131" s="23"/>
      <c r="Q131" s="23"/>
      <c r="R131" s="23"/>
      <c r="S131" s="23"/>
      <c r="AB131"/>
    </row>
    <row hidden="1" r="132" spans="1:32" x14ac:dyDescent="0.25">
      <c r="A132" s="9" t="s">
        <v>126</v>
      </c>
      <c r="B132" s="1">
        <v>80</v>
      </c>
      <c r="C132" s="20">
        <v>0</v>
      </c>
      <c r="D132" s="17">
        <v>0</v>
      </c>
      <c r="E132" s="17">
        <v>0</v>
      </c>
      <c r="F132" s="20">
        <v>0</v>
      </c>
      <c r="G132" s="20">
        <v>0</v>
      </c>
      <c r="H132" s="8">
        <v>0</v>
      </c>
      <c r="I132" s="8">
        <v>0</v>
      </c>
      <c r="J132" s="8">
        <v>0</v>
      </c>
      <c r="K132" s="8">
        <v>0</v>
      </c>
      <c r="L132" s="13">
        <f si="26" t="shared"/>
        <v>0</v>
      </c>
      <c r="M132" s="13">
        <v>252</v>
      </c>
      <c r="N132" s="13">
        <f si="27" t="shared"/>
        <v>0</v>
      </c>
      <c r="O132" s="23"/>
      <c r="P132" s="23"/>
      <c r="Q132" s="23"/>
      <c r="R132" s="23"/>
      <c r="S132" s="23"/>
      <c r="AB132"/>
    </row>
    <row hidden="1" r="133" spans="1:32" x14ac:dyDescent="0.25">
      <c r="A133" s="9" t="s">
        <v>127</v>
      </c>
      <c r="B133" s="1">
        <v>80</v>
      </c>
      <c r="C133" s="20">
        <v>0</v>
      </c>
      <c r="D133" s="17">
        <v>0</v>
      </c>
      <c r="E133" s="17">
        <v>0</v>
      </c>
      <c r="F133" s="20">
        <v>0</v>
      </c>
      <c r="G133" s="20">
        <v>0</v>
      </c>
      <c r="H133" s="8">
        <v>0</v>
      </c>
      <c r="I133" s="8">
        <v>0</v>
      </c>
      <c r="J133" s="8">
        <v>0</v>
      </c>
      <c r="K133" s="8">
        <v>0</v>
      </c>
      <c r="L133" s="13">
        <f si="26" t="shared"/>
        <v>0</v>
      </c>
      <c r="M133" s="13">
        <v>252</v>
      </c>
      <c r="N133" s="13">
        <f si="27" t="shared"/>
        <v>0</v>
      </c>
      <c r="O133" s="23"/>
      <c r="P133" s="23"/>
      <c r="Q133" s="23"/>
      <c r="R133" s="23"/>
      <c r="S133" s="23"/>
      <c r="AB133"/>
    </row>
    <row hidden="1" r="134" spans="1:32" x14ac:dyDescent="0.25">
      <c r="A134" s="9" t="s">
        <v>128</v>
      </c>
      <c r="B134" s="1">
        <v>8</v>
      </c>
      <c r="C134" s="20">
        <v>0</v>
      </c>
      <c r="D134" s="17">
        <v>0</v>
      </c>
      <c r="E134" s="17">
        <v>0</v>
      </c>
      <c r="F134" s="20">
        <v>0</v>
      </c>
      <c r="G134" s="20">
        <v>0</v>
      </c>
      <c r="H134" s="8">
        <v>0</v>
      </c>
      <c r="I134" s="8">
        <v>0</v>
      </c>
      <c r="J134" s="8">
        <v>0</v>
      </c>
      <c r="K134" s="8">
        <v>0</v>
      </c>
      <c r="L134" s="13">
        <f si="26" t="shared"/>
        <v>0</v>
      </c>
      <c r="M134" s="13">
        <v>252</v>
      </c>
      <c r="N134" s="13">
        <f si="27" t="shared"/>
        <v>0</v>
      </c>
      <c r="O134" s="23"/>
      <c r="P134" s="23"/>
      <c r="Q134" s="23"/>
      <c r="R134" s="23"/>
      <c r="S134" s="23"/>
      <c r="AB134"/>
    </row>
    <row hidden="1" r="135" spans="1:32" x14ac:dyDescent="0.25">
      <c r="A135" s="9" t="s">
        <v>129</v>
      </c>
      <c r="B135" s="1">
        <v>8</v>
      </c>
      <c r="C135" s="20">
        <v>0</v>
      </c>
      <c r="D135" s="17">
        <v>0</v>
      </c>
      <c r="E135" s="17">
        <v>0</v>
      </c>
      <c r="F135" s="20">
        <v>0</v>
      </c>
      <c r="G135" s="20">
        <v>0</v>
      </c>
      <c r="H135" s="8">
        <v>0</v>
      </c>
      <c r="I135" s="8">
        <v>0</v>
      </c>
      <c r="J135" s="8">
        <v>0</v>
      </c>
      <c r="K135" s="8">
        <v>0</v>
      </c>
      <c r="L135" s="13">
        <f si="26" t="shared"/>
        <v>0</v>
      </c>
      <c r="M135" s="13">
        <v>252</v>
      </c>
      <c r="N135" s="13">
        <f si="27" t="shared"/>
        <v>0</v>
      </c>
      <c r="O135" s="23"/>
      <c r="P135" s="23"/>
      <c r="Q135" s="23"/>
      <c r="R135" s="23"/>
      <c r="S135" s="23"/>
      <c r="AB135"/>
    </row>
    <row hidden="1" r="136" spans="1:32" x14ac:dyDescent="0.25">
      <c r="A136" s="9" t="s">
        <v>130</v>
      </c>
      <c r="B136" s="1">
        <v>200</v>
      </c>
      <c r="C136" s="20">
        <v>0</v>
      </c>
      <c r="D136" s="17">
        <v>0</v>
      </c>
      <c r="E136" s="17">
        <v>0</v>
      </c>
      <c r="F136" s="20">
        <v>0</v>
      </c>
      <c r="G136" s="20">
        <v>0</v>
      </c>
      <c r="H136" s="8">
        <v>0</v>
      </c>
      <c r="I136" s="8">
        <v>0</v>
      </c>
      <c r="J136" s="8">
        <v>0</v>
      </c>
      <c r="K136" s="8">
        <v>0</v>
      </c>
      <c r="L136" s="13">
        <f si="26" t="shared"/>
        <v>0</v>
      </c>
      <c r="M136" s="13">
        <v>252</v>
      </c>
      <c r="N136" s="13">
        <f si="27" t="shared"/>
        <v>0</v>
      </c>
      <c r="O136" s="23"/>
      <c r="P136" s="23"/>
      <c r="Q136" s="23"/>
      <c r="R136" s="23"/>
      <c r="S136" s="23"/>
      <c r="AB136"/>
    </row>
    <row hidden="1" r="137" spans="1:32" x14ac:dyDescent="0.25">
      <c r="A137" s="9" t="s">
        <v>131</v>
      </c>
      <c r="B137" s="1">
        <v>47</v>
      </c>
      <c r="C137" s="20">
        <v>0</v>
      </c>
      <c r="D137" s="17">
        <v>0</v>
      </c>
      <c r="E137" s="17">
        <v>0</v>
      </c>
      <c r="F137" s="20">
        <v>0</v>
      </c>
      <c r="G137" s="20">
        <v>0</v>
      </c>
      <c r="H137" s="8">
        <v>0</v>
      </c>
      <c r="I137" s="8">
        <v>0</v>
      </c>
      <c r="J137" s="8">
        <v>0</v>
      </c>
      <c r="K137" s="8">
        <v>0</v>
      </c>
      <c r="L137" s="13">
        <f si="26" t="shared"/>
        <v>0</v>
      </c>
      <c r="M137" s="13">
        <v>252</v>
      </c>
      <c r="N137" s="13">
        <f si="27" t="shared"/>
        <v>0</v>
      </c>
      <c r="O137" s="23"/>
      <c r="P137" s="23"/>
      <c r="Q137" s="23"/>
      <c r="R137" s="23"/>
      <c r="S137" s="23"/>
      <c r="AB137"/>
    </row>
    <row hidden="1" r="138" spans="1:32" x14ac:dyDescent="0.25">
      <c r="A138" s="9" t="s">
        <v>132</v>
      </c>
      <c r="B138" s="1">
        <v>28</v>
      </c>
      <c r="C138" s="20">
        <v>0</v>
      </c>
      <c r="D138" s="17">
        <v>0</v>
      </c>
      <c r="E138" s="17">
        <v>0</v>
      </c>
      <c r="F138" s="20">
        <v>0</v>
      </c>
      <c r="G138" s="20">
        <v>0</v>
      </c>
      <c r="H138" s="8">
        <v>0</v>
      </c>
      <c r="I138" s="8">
        <v>0</v>
      </c>
      <c r="J138" s="8">
        <v>0</v>
      </c>
      <c r="K138" s="8">
        <v>0</v>
      </c>
      <c r="L138" s="13">
        <f si="26" t="shared"/>
        <v>0</v>
      </c>
      <c r="M138" s="13">
        <v>252</v>
      </c>
      <c r="N138" s="13">
        <f si="27" t="shared"/>
        <v>0</v>
      </c>
      <c r="O138" s="23"/>
      <c r="P138" s="23"/>
      <c r="Q138" s="23"/>
      <c r="R138" s="23"/>
      <c r="S138" s="23"/>
      <c r="AB138"/>
    </row>
    <row hidden="1" r="139" spans="1:32" x14ac:dyDescent="0.25">
      <c r="A139" s="9" t="s">
        <v>133</v>
      </c>
      <c r="B139" s="1">
        <v>44</v>
      </c>
      <c r="C139" s="20">
        <v>0</v>
      </c>
      <c r="D139" s="17">
        <v>0</v>
      </c>
      <c r="E139" s="17">
        <v>0</v>
      </c>
      <c r="F139" s="20">
        <v>0</v>
      </c>
      <c r="G139" s="20">
        <v>0</v>
      </c>
      <c r="H139" s="8">
        <v>0</v>
      </c>
      <c r="I139" s="8">
        <v>0</v>
      </c>
      <c r="J139" s="8">
        <v>0</v>
      </c>
      <c r="K139" s="8">
        <v>0</v>
      </c>
      <c r="L139" s="13">
        <f si="26" t="shared"/>
        <v>0</v>
      </c>
      <c r="M139" s="13">
        <v>252</v>
      </c>
      <c r="N139" s="13">
        <f si="27" t="shared"/>
        <v>0</v>
      </c>
      <c r="O139" s="23"/>
      <c r="P139" s="23"/>
      <c r="Q139" s="23"/>
      <c r="R139" s="23"/>
      <c r="S139" s="23"/>
      <c r="AB139"/>
    </row>
    <row hidden="1" r="140" spans="1:32" x14ac:dyDescent="0.25">
      <c r="A140" s="37" t="s">
        <v>134</v>
      </c>
      <c r="B140" s="41">
        <v>59</v>
      </c>
      <c r="C140" s="20">
        <v>0</v>
      </c>
      <c r="D140" s="17">
        <v>0</v>
      </c>
      <c r="E140" s="17">
        <v>0</v>
      </c>
      <c r="F140" s="20">
        <v>0</v>
      </c>
      <c r="G140" s="20">
        <v>0</v>
      </c>
      <c r="H140" s="8">
        <v>0</v>
      </c>
      <c r="I140" s="8">
        <v>0</v>
      </c>
      <c r="J140" s="8">
        <v>0</v>
      </c>
      <c r="K140" s="8">
        <v>0</v>
      </c>
      <c r="L140" s="13">
        <f si="26" t="shared"/>
        <v>0</v>
      </c>
      <c r="M140" s="13">
        <v>252</v>
      </c>
      <c r="N140" s="13">
        <f si="27" t="shared"/>
        <v>0</v>
      </c>
      <c r="O140" s="23"/>
      <c r="P140" s="23"/>
      <c r="Q140" s="23"/>
      <c r="R140" s="23"/>
      <c r="S140" s="23"/>
      <c r="AB140"/>
    </row>
    <row r="141" spans="1:32" x14ac:dyDescent="0.25">
      <c r="A141" s="50" t="s">
        <v>113</v>
      </c>
      <c r="B141" s="51"/>
      <c r="C141" s="19"/>
      <c r="D141" s="17"/>
      <c r="E141" s="17"/>
      <c r="F141" s="20"/>
      <c r="G141" s="20"/>
      <c r="H141" s="8"/>
      <c r="I141" s="8"/>
      <c r="J141" s="8"/>
      <c r="K141" s="8"/>
      <c r="L141" s="13"/>
      <c r="M141" s="13"/>
      <c r="N141" s="13"/>
      <c r="O141" s="23"/>
      <c r="P141" s="23"/>
      <c r="Q141" s="23"/>
      <c r="R141" s="23"/>
      <c r="S141" s="110"/>
      <c r="Z141" s="115"/>
      <c r="AA141" s="112"/>
      <c r="AB141" s="112"/>
      <c r="AC141" s="112"/>
      <c r="AD141" s="112"/>
      <c r="AE141" s="112"/>
      <c r="AF141" s="114"/>
    </row>
    <row ht="15.75" r="142" spans="1:32" thickBot="1" x14ac:dyDescent="0.3">
      <c r="A142" s="54" t="s">
        <v>135</v>
      </c>
      <c r="B142" s="55">
        <v>63</v>
      </c>
      <c r="C142" s="19">
        <v>0</v>
      </c>
      <c r="D142" s="17">
        <v>0</v>
      </c>
      <c r="E142" s="17">
        <v>0</v>
      </c>
      <c r="F142" s="20">
        <v>0</v>
      </c>
      <c r="G142" s="20">
        <v>0</v>
      </c>
      <c r="H142" s="8">
        <v>0</v>
      </c>
      <c r="I142" s="8">
        <v>37</v>
      </c>
      <c r="J142" s="8">
        <v>0</v>
      </c>
      <c r="K142" s="8">
        <v>0</v>
      </c>
      <c r="L142" s="13">
        <f si="26" t="shared"/>
        <v>2331</v>
      </c>
      <c r="M142" s="13">
        <v>252</v>
      </c>
      <c r="N142" s="13">
        <f si="27" t="shared"/>
        <v>587412</v>
      </c>
      <c r="O142" s="16" t="s">
        <v>176</v>
      </c>
      <c r="P142" s="16" t="s">
        <v>188</v>
      </c>
      <c r="Q142" t="s">
        <v>190</v>
      </c>
      <c r="R142" s="30" t="s">
        <v>189</v>
      </c>
      <c r="S142" s="93">
        <f>SUM(C142:K142)</f>
        <v>37</v>
      </c>
      <c r="T142" s="39"/>
      <c r="U142" s="21"/>
      <c r="V142" s="21"/>
      <c r="W142" s="21"/>
      <c r="X142" s="21"/>
      <c r="Y142" s="49"/>
      <c r="Z142" s="63">
        <v>5</v>
      </c>
      <c r="AA142" s="64">
        <f>B142*Z142</f>
        <v>315</v>
      </c>
      <c r="AB142" s="65">
        <v>37</v>
      </c>
      <c r="AC142" s="64" t="s">
        <v>209</v>
      </c>
      <c r="AD142" s="120" t="s">
        <v>206</v>
      </c>
      <c r="AE142" s="64"/>
      <c r="AF142" s="66">
        <f>AE142*Z142</f>
        <v>0</v>
      </c>
    </row>
    <row hidden="1" r="143" spans="1:32" x14ac:dyDescent="0.25">
      <c r="A143" s="36" t="s">
        <v>136</v>
      </c>
      <c r="B143" s="43">
        <v>265</v>
      </c>
      <c r="C143" s="20">
        <v>0</v>
      </c>
      <c r="D143" s="17">
        <v>0</v>
      </c>
      <c r="E143" s="17">
        <v>0</v>
      </c>
      <c r="F143" s="20">
        <v>0</v>
      </c>
      <c r="G143" s="20">
        <v>0</v>
      </c>
      <c r="H143" s="8">
        <v>0</v>
      </c>
      <c r="I143" s="8">
        <v>0</v>
      </c>
      <c r="J143" s="8">
        <v>0</v>
      </c>
      <c r="K143" s="8">
        <v>0</v>
      </c>
      <c r="L143" s="13">
        <f si="26" t="shared"/>
        <v>0</v>
      </c>
      <c r="M143" s="13">
        <v>252</v>
      </c>
      <c r="N143" s="13">
        <f si="27" t="shared"/>
        <v>0</v>
      </c>
      <c r="O143" s="23"/>
      <c r="P143" s="23"/>
      <c r="Q143" s="23"/>
      <c r="R143" s="23"/>
      <c r="S143" s="23"/>
      <c r="AB143"/>
    </row>
    <row hidden="1" r="144" spans="1:32" x14ac:dyDescent="0.25">
      <c r="A144" s="9" t="s">
        <v>137</v>
      </c>
      <c r="B144" s="1">
        <v>212</v>
      </c>
      <c r="C144" s="20">
        <v>0</v>
      </c>
      <c r="D144" s="17">
        <v>0</v>
      </c>
      <c r="E144" s="17">
        <v>0</v>
      </c>
      <c r="F144" s="20">
        <v>0</v>
      </c>
      <c r="G144" s="20">
        <v>0</v>
      </c>
      <c r="H144" s="8">
        <v>0</v>
      </c>
      <c r="I144" s="8">
        <v>0</v>
      </c>
      <c r="J144" s="8">
        <v>0</v>
      </c>
      <c r="K144" s="8">
        <v>0</v>
      </c>
      <c r="L144" s="13">
        <f si="26" t="shared"/>
        <v>0</v>
      </c>
      <c r="M144" s="13">
        <v>252</v>
      </c>
      <c r="N144" s="13">
        <f si="27" t="shared"/>
        <v>0</v>
      </c>
      <c r="O144" s="23"/>
      <c r="P144" s="23"/>
      <c r="Q144" s="23"/>
      <c r="R144" s="23"/>
      <c r="S144" s="23"/>
      <c r="AB144"/>
    </row>
    <row hidden="1" r="145" spans="1:32" x14ac:dyDescent="0.25">
      <c r="A145" s="37" t="s">
        <v>138</v>
      </c>
      <c r="B145" s="41">
        <v>217</v>
      </c>
      <c r="C145" s="20">
        <v>0</v>
      </c>
      <c r="D145" s="17">
        <v>0</v>
      </c>
      <c r="E145" s="17">
        <v>0</v>
      </c>
      <c r="F145" s="20">
        <v>0</v>
      </c>
      <c r="G145" s="20">
        <v>0</v>
      </c>
      <c r="H145" s="8">
        <v>0</v>
      </c>
      <c r="I145" s="8">
        <v>0</v>
      </c>
      <c r="J145" s="8">
        <v>0</v>
      </c>
      <c r="K145" s="8">
        <v>0</v>
      </c>
      <c r="L145" s="13">
        <f si="26" t="shared"/>
        <v>0</v>
      </c>
      <c r="M145" s="13">
        <v>252</v>
      </c>
      <c r="N145" s="13">
        <f si="27" t="shared"/>
        <v>0</v>
      </c>
      <c r="O145" s="23"/>
      <c r="P145" s="23"/>
      <c r="Q145" s="23"/>
      <c r="R145" s="23"/>
      <c r="S145" s="23"/>
      <c r="AB145"/>
    </row>
    <row ht="15.75" r="146" spans="1:32" thickBot="1" x14ac:dyDescent="0.3">
      <c r="A146" s="50" t="s">
        <v>113</v>
      </c>
      <c r="B146" s="51"/>
      <c r="C146" s="19"/>
      <c r="D146" s="17"/>
      <c r="E146" s="17"/>
      <c r="F146" s="20"/>
      <c r="G146" s="20"/>
      <c r="H146" s="8"/>
      <c r="I146" s="8"/>
      <c r="J146" s="8"/>
      <c r="K146" s="8"/>
      <c r="L146" s="13"/>
      <c r="M146" s="13"/>
      <c r="N146" s="13"/>
      <c r="O146" s="23"/>
      <c r="P146" s="23"/>
      <c r="Q146" s="23"/>
      <c r="R146" s="23"/>
      <c r="S146" s="110"/>
      <c r="Z146" s="115"/>
      <c r="AA146" s="112"/>
      <c r="AB146" s="112"/>
      <c r="AC146" s="112"/>
      <c r="AD146" s="112"/>
      <c r="AE146" s="154"/>
      <c r="AF146" s="153"/>
    </row>
    <row ht="15.75" r="147" spans="1:32" thickBot="1" x14ac:dyDescent="0.3">
      <c r="A147" s="54" t="s">
        <v>139</v>
      </c>
      <c r="B147" s="55">
        <v>8</v>
      </c>
      <c r="C147" s="19">
        <v>0</v>
      </c>
      <c r="D147" s="17">
        <v>0</v>
      </c>
      <c r="E147" s="17">
        <v>0</v>
      </c>
      <c r="F147" s="20">
        <v>0</v>
      </c>
      <c r="G147" s="20">
        <v>0</v>
      </c>
      <c r="H147" s="8">
        <v>0</v>
      </c>
      <c r="I147" s="8">
        <v>22</v>
      </c>
      <c r="J147" s="8">
        <v>0</v>
      </c>
      <c r="K147" s="8">
        <v>0</v>
      </c>
      <c r="L147" s="13">
        <f si="26" t="shared"/>
        <v>176</v>
      </c>
      <c r="M147" s="13">
        <v>252</v>
      </c>
      <c r="N147" s="13">
        <f si="27" t="shared"/>
        <v>44352</v>
      </c>
      <c r="O147" s="16" t="s">
        <v>174</v>
      </c>
      <c r="P147" s="16" t="s">
        <v>198</v>
      </c>
      <c r="Q147" s="16">
        <v>725123080</v>
      </c>
      <c r="R147" s="67"/>
      <c r="S147" s="68">
        <f>SUM(C147:K147)</f>
        <v>22</v>
      </c>
      <c r="T147" s="39"/>
      <c r="U147" s="21"/>
      <c r="V147" s="21"/>
      <c r="W147" s="21"/>
      <c r="X147" s="21"/>
      <c r="Y147" s="49"/>
      <c r="Z147" s="63">
        <v>2</v>
      </c>
      <c r="AA147" s="64">
        <f>B147*Z147</f>
        <v>16</v>
      </c>
      <c r="AB147" s="65">
        <v>22</v>
      </c>
      <c r="AC147" s="64" t="s">
        <v>209</v>
      </c>
      <c r="AD147" s="120" t="s">
        <v>206</v>
      </c>
      <c r="AE147" s="64"/>
      <c r="AF147" s="89">
        <f ref="AF147:AF149" si="28" t="shared">AE147*Z147</f>
        <v>0</v>
      </c>
    </row>
    <row ht="15.75" r="148" spans="1:32" thickBot="1" x14ac:dyDescent="0.3">
      <c r="A148" s="50" t="s">
        <v>113</v>
      </c>
      <c r="B148" s="51"/>
      <c r="C148" s="19"/>
      <c r="D148" s="17"/>
      <c r="E148" s="17"/>
      <c r="F148" s="20"/>
      <c r="G148" s="20"/>
      <c r="H148" s="8"/>
      <c r="I148" s="8"/>
      <c r="J148" s="8"/>
      <c r="K148" s="8"/>
      <c r="L148" s="13"/>
      <c r="M148" s="13"/>
      <c r="N148" s="13"/>
      <c r="O148" s="16"/>
      <c r="P148" s="16"/>
      <c r="Q148" s="16"/>
      <c r="R148" s="67"/>
      <c r="S148" s="110"/>
      <c r="T148" s="39"/>
      <c r="U148" s="21"/>
      <c r="V148" s="21"/>
      <c r="W148" s="21"/>
      <c r="X148" s="21"/>
      <c r="Y148" s="49"/>
      <c r="Z148" s="111"/>
      <c r="AA148" s="112"/>
      <c r="AB148" s="113"/>
      <c r="AC148" s="112"/>
      <c r="AD148" s="113"/>
      <c r="AE148" s="154"/>
      <c r="AF148" s="153"/>
    </row>
    <row ht="15.75" r="149" spans="1:32" thickBot="1" x14ac:dyDescent="0.3">
      <c r="A149" s="54" t="s">
        <v>140</v>
      </c>
      <c r="B149" s="55">
        <v>8</v>
      </c>
      <c r="C149" s="19">
        <v>0</v>
      </c>
      <c r="D149" s="17">
        <v>0</v>
      </c>
      <c r="E149" s="17">
        <v>0</v>
      </c>
      <c r="F149" s="20">
        <v>0</v>
      </c>
      <c r="G149" s="20">
        <v>0</v>
      </c>
      <c r="H149" s="8">
        <v>0</v>
      </c>
      <c r="I149" s="8">
        <v>34</v>
      </c>
      <c r="J149" s="8">
        <v>0</v>
      </c>
      <c r="K149" s="8">
        <v>0</v>
      </c>
      <c r="L149" s="13">
        <f si="26" t="shared"/>
        <v>272</v>
      </c>
      <c r="M149" s="13">
        <v>252</v>
      </c>
      <c r="N149" s="13">
        <f si="27" t="shared"/>
        <v>68544</v>
      </c>
      <c r="O149" s="16" t="s">
        <v>175</v>
      </c>
      <c r="P149" s="16" t="s">
        <v>199</v>
      </c>
      <c r="Q149" s="16">
        <v>734275525</v>
      </c>
      <c r="R149" s="67"/>
      <c r="S149" s="68">
        <f>SUM(C149:K149)</f>
        <v>34</v>
      </c>
      <c r="T149" s="39"/>
      <c r="U149" s="21"/>
      <c r="V149" s="21"/>
      <c r="W149" s="21"/>
      <c r="X149" s="21"/>
      <c r="Y149" s="49"/>
      <c r="Z149" s="63">
        <v>3</v>
      </c>
      <c r="AA149" s="64">
        <f>B149*Z149</f>
        <v>24</v>
      </c>
      <c r="AB149" s="65">
        <v>34</v>
      </c>
      <c r="AC149" s="64" t="s">
        <v>209</v>
      </c>
      <c r="AD149" s="120" t="s">
        <v>206</v>
      </c>
      <c r="AE149" s="64"/>
      <c r="AF149" s="89">
        <f si="28" t="shared"/>
        <v>0</v>
      </c>
    </row>
    <row ht="15.75" r="150" spans="1:32" thickBot="1" x14ac:dyDescent="0.3">
      <c r="A150" s="50" t="s">
        <v>113</v>
      </c>
      <c r="B150" s="95"/>
      <c r="C150" s="19"/>
      <c r="D150" s="17"/>
      <c r="E150" s="17"/>
      <c r="F150" s="20"/>
      <c r="G150" s="20"/>
      <c r="H150" s="8"/>
      <c r="I150" s="8"/>
      <c r="J150" s="8"/>
      <c r="K150" s="8"/>
      <c r="L150" s="13"/>
      <c r="M150" s="13"/>
      <c r="N150" s="13"/>
      <c r="O150" s="16"/>
      <c r="P150" s="16"/>
      <c r="Q150" s="16"/>
      <c r="R150" s="67"/>
      <c r="S150" s="116"/>
      <c r="T150" s="39"/>
      <c r="U150" s="21"/>
      <c r="V150" s="21"/>
      <c r="W150" s="21"/>
      <c r="X150" s="21"/>
      <c r="Y150" s="49"/>
      <c r="Z150" s="117"/>
      <c r="AA150" s="118"/>
      <c r="AB150" s="119"/>
      <c r="AC150" s="118"/>
      <c r="AD150" s="119"/>
      <c r="AE150" s="155"/>
      <c r="AF150" s="153"/>
    </row>
    <row ht="30.75" r="151" spans="1:32" thickBot="1" x14ac:dyDescent="0.3">
      <c r="A151" s="124" t="s">
        <v>141</v>
      </c>
      <c r="B151" s="125">
        <v>24</v>
      </c>
      <c r="C151" s="19">
        <v>0</v>
      </c>
      <c r="D151" s="17">
        <v>0</v>
      </c>
      <c r="E151" s="17">
        <v>0</v>
      </c>
      <c r="F151" s="20">
        <v>0</v>
      </c>
      <c r="G151" s="20">
        <v>0</v>
      </c>
      <c r="H151" s="8">
        <v>0</v>
      </c>
      <c r="I151" s="8">
        <v>34</v>
      </c>
      <c r="J151" s="8">
        <v>0</v>
      </c>
      <c r="K151" s="8">
        <v>0</v>
      </c>
      <c r="L151" s="13">
        <f si="26" t="shared"/>
        <v>816</v>
      </c>
      <c r="M151" s="13">
        <v>252</v>
      </c>
      <c r="N151" s="13">
        <f si="27" t="shared"/>
        <v>205632</v>
      </c>
      <c r="O151" s="16" t="s">
        <v>177</v>
      </c>
      <c r="P151" s="16" t="s">
        <v>194</v>
      </c>
      <c r="Q151" s="16"/>
      <c r="R151" s="94" t="s">
        <v>193</v>
      </c>
      <c r="S151" s="126">
        <f>SUM(C151:K151)</f>
        <v>34</v>
      </c>
      <c r="T151" s="39"/>
      <c r="U151" s="21"/>
      <c r="V151" s="21"/>
      <c r="W151" s="21"/>
      <c r="X151" s="21"/>
      <c r="Y151" s="49"/>
      <c r="Z151" s="157">
        <v>3</v>
      </c>
      <c r="AA151" s="158">
        <f>B151*Z151</f>
        <v>72</v>
      </c>
      <c r="AB151" s="159">
        <v>34</v>
      </c>
      <c r="AC151" s="127" t="s">
        <v>209</v>
      </c>
      <c r="AD151" s="128" t="s">
        <v>206</v>
      </c>
      <c r="AE151" s="96"/>
      <c r="AF151" s="66"/>
    </row>
    <row hidden="1" ht="30" r="152" spans="1:32" x14ac:dyDescent="0.25">
      <c r="A152" s="36" t="s">
        <v>142</v>
      </c>
      <c r="B152" s="43">
        <v>8</v>
      </c>
      <c r="C152" s="20">
        <v>0</v>
      </c>
      <c r="D152" s="17">
        <v>0</v>
      </c>
      <c r="E152" s="17">
        <v>0</v>
      </c>
      <c r="F152" s="20">
        <v>0</v>
      </c>
      <c r="G152" s="20">
        <v>0</v>
      </c>
      <c r="H152" s="8">
        <v>0</v>
      </c>
      <c r="I152" s="8">
        <v>0</v>
      </c>
      <c r="J152" s="8">
        <v>0</v>
      </c>
      <c r="K152" s="8">
        <v>0</v>
      </c>
      <c r="L152" s="13">
        <f si="26" t="shared"/>
        <v>0</v>
      </c>
      <c r="M152" s="13">
        <v>252</v>
      </c>
      <c r="N152" s="13">
        <f si="27" t="shared"/>
        <v>0</v>
      </c>
      <c r="O152" s="23"/>
      <c r="P152" s="23"/>
      <c r="Q152" s="23"/>
      <c r="R152" s="23"/>
      <c r="S152" s="23"/>
      <c r="AB152"/>
    </row>
    <row hidden="1" r="153" spans="1:32" x14ac:dyDescent="0.25">
      <c r="A153" s="9" t="s">
        <v>143</v>
      </c>
      <c r="B153" s="1">
        <v>8</v>
      </c>
      <c r="C153" s="20">
        <v>0</v>
      </c>
      <c r="D153" s="17">
        <v>0</v>
      </c>
      <c r="E153" s="17">
        <v>0</v>
      </c>
      <c r="F153" s="20">
        <v>0</v>
      </c>
      <c r="G153" s="20">
        <v>0</v>
      </c>
      <c r="H153" s="8">
        <v>0</v>
      </c>
      <c r="I153" s="8">
        <v>0</v>
      </c>
      <c r="J153" s="8">
        <v>0</v>
      </c>
      <c r="K153" s="8">
        <v>0</v>
      </c>
      <c r="L153" s="13">
        <f si="26" t="shared"/>
        <v>0</v>
      </c>
      <c r="M153" s="13">
        <v>252</v>
      </c>
      <c r="N153" s="13">
        <f si="27" t="shared"/>
        <v>0</v>
      </c>
      <c r="O153" s="23"/>
      <c r="P153" s="23"/>
      <c r="Q153" s="23"/>
      <c r="R153" s="23"/>
      <c r="S153" s="23"/>
      <c r="AB153"/>
    </row>
    <row hidden="1" r="154" spans="1:32" x14ac:dyDescent="0.25">
      <c r="A154" s="9" t="s">
        <v>144</v>
      </c>
      <c r="B154" s="1">
        <v>8</v>
      </c>
      <c r="C154" s="20">
        <v>0</v>
      </c>
      <c r="D154" s="17">
        <v>0</v>
      </c>
      <c r="E154" s="17">
        <v>0</v>
      </c>
      <c r="F154" s="20">
        <v>0</v>
      </c>
      <c r="G154" s="20">
        <v>0</v>
      </c>
      <c r="H154" s="8">
        <v>0</v>
      </c>
      <c r="I154" s="8">
        <v>0</v>
      </c>
      <c r="J154" s="8">
        <v>0</v>
      </c>
      <c r="K154" s="8">
        <v>0</v>
      </c>
      <c r="L154" s="13">
        <f si="26" t="shared"/>
        <v>0</v>
      </c>
      <c r="M154" s="13">
        <v>252</v>
      </c>
      <c r="N154" s="13">
        <f si="27" t="shared"/>
        <v>0</v>
      </c>
      <c r="O154" s="23"/>
      <c r="P154" s="23"/>
      <c r="Q154" s="23"/>
      <c r="R154" s="23"/>
      <c r="S154" s="23"/>
      <c r="AB154"/>
    </row>
    <row hidden="1" ht="30" r="155" spans="1:32" x14ac:dyDescent="0.25">
      <c r="A155" s="9" t="s">
        <v>145</v>
      </c>
      <c r="B155" s="1">
        <v>8</v>
      </c>
      <c r="C155" s="20">
        <v>0</v>
      </c>
      <c r="D155" s="17">
        <v>0</v>
      </c>
      <c r="E155" s="17">
        <v>0</v>
      </c>
      <c r="F155" s="20">
        <v>0</v>
      </c>
      <c r="G155" s="20">
        <v>0</v>
      </c>
      <c r="H155" s="8">
        <v>0</v>
      </c>
      <c r="I155" s="8">
        <v>0</v>
      </c>
      <c r="J155" s="8">
        <v>0</v>
      </c>
      <c r="K155" s="8">
        <v>0</v>
      </c>
      <c r="L155" s="13">
        <f si="26" t="shared"/>
        <v>0</v>
      </c>
      <c r="M155" s="13">
        <v>252</v>
      </c>
      <c r="N155" s="13">
        <f si="27" t="shared"/>
        <v>0</v>
      </c>
      <c r="O155" s="23"/>
      <c r="P155" s="23"/>
      <c r="Q155" s="23"/>
      <c r="R155" s="23"/>
      <c r="S155" s="23"/>
      <c r="AB155"/>
    </row>
    <row hidden="1" r="156" spans="1:32" x14ac:dyDescent="0.25">
      <c r="A156" s="9" t="s">
        <v>146</v>
      </c>
      <c r="B156" s="1">
        <v>8</v>
      </c>
      <c r="C156" s="20">
        <v>0</v>
      </c>
      <c r="D156" s="17">
        <v>0</v>
      </c>
      <c r="E156" s="17">
        <v>0</v>
      </c>
      <c r="F156" s="20">
        <v>0</v>
      </c>
      <c r="G156" s="20">
        <v>0</v>
      </c>
      <c r="H156" s="8">
        <v>0</v>
      </c>
      <c r="I156" s="8">
        <v>0</v>
      </c>
      <c r="J156" s="8">
        <v>0</v>
      </c>
      <c r="K156" s="8">
        <v>0</v>
      </c>
      <c r="L156" s="13">
        <f si="26" t="shared"/>
        <v>0</v>
      </c>
      <c r="M156" s="13">
        <v>252</v>
      </c>
      <c r="N156" s="13">
        <f si="27" t="shared"/>
        <v>0</v>
      </c>
      <c r="O156" s="23"/>
      <c r="P156" s="23"/>
      <c r="Q156" s="23"/>
      <c r="R156" s="23"/>
      <c r="S156" s="23"/>
      <c r="AB156"/>
    </row>
    <row hidden="1" r="157" spans="1:32" x14ac:dyDescent="0.25">
      <c r="A157" s="9" t="s">
        <v>147</v>
      </c>
      <c r="B157" s="1">
        <v>8</v>
      </c>
      <c r="C157" s="20">
        <v>0</v>
      </c>
      <c r="D157" s="17">
        <v>0</v>
      </c>
      <c r="E157" s="17">
        <v>0</v>
      </c>
      <c r="F157" s="20">
        <v>0</v>
      </c>
      <c r="G157" s="20">
        <v>0</v>
      </c>
      <c r="H157" s="8">
        <v>0</v>
      </c>
      <c r="I157" s="8">
        <v>0</v>
      </c>
      <c r="J157" s="8">
        <v>0</v>
      </c>
      <c r="K157" s="8">
        <v>0</v>
      </c>
      <c r="L157" s="13">
        <f si="26" t="shared"/>
        <v>0</v>
      </c>
      <c r="M157" s="13">
        <v>252</v>
      </c>
      <c r="N157" s="13">
        <f si="27" t="shared"/>
        <v>0</v>
      </c>
      <c r="O157" s="23"/>
      <c r="P157" s="23"/>
      <c r="Q157" s="23"/>
      <c r="R157" s="23"/>
      <c r="S157" s="23"/>
      <c r="AB157"/>
    </row>
    <row hidden="1" r="158" spans="1:32" x14ac:dyDescent="0.25">
      <c r="A158" s="9" t="s">
        <v>148</v>
      </c>
      <c r="B158" s="1">
        <v>150</v>
      </c>
      <c r="C158" s="20">
        <v>0</v>
      </c>
      <c r="D158" s="17">
        <v>0</v>
      </c>
      <c r="E158" s="17">
        <v>0</v>
      </c>
      <c r="F158" s="20">
        <v>0</v>
      </c>
      <c r="G158" s="20">
        <v>0</v>
      </c>
      <c r="H158" s="8">
        <v>0</v>
      </c>
      <c r="I158" s="8">
        <v>0</v>
      </c>
      <c r="J158" s="8">
        <v>0</v>
      </c>
      <c r="K158" s="8">
        <v>0</v>
      </c>
      <c r="L158" s="13">
        <f si="26" t="shared"/>
        <v>0</v>
      </c>
      <c r="M158" s="13">
        <v>252</v>
      </c>
      <c r="N158" s="13">
        <f si="27" t="shared"/>
        <v>0</v>
      </c>
      <c r="O158" s="23"/>
      <c r="P158" s="23"/>
      <c r="Q158" s="23"/>
      <c r="R158" s="23"/>
      <c r="S158" s="23"/>
      <c r="AB158"/>
    </row>
    <row hidden="1" r="159" spans="1:32" x14ac:dyDescent="0.25">
      <c r="A159" s="9" t="s">
        <v>149</v>
      </c>
      <c r="B159" s="1">
        <v>135</v>
      </c>
      <c r="C159" s="20">
        <v>0</v>
      </c>
      <c r="D159" s="17">
        <v>0</v>
      </c>
      <c r="E159" s="17">
        <v>0</v>
      </c>
      <c r="F159" s="20">
        <v>0</v>
      </c>
      <c r="G159" s="20">
        <v>0</v>
      </c>
      <c r="H159" s="8">
        <v>0</v>
      </c>
      <c r="I159" s="8">
        <v>0</v>
      </c>
      <c r="J159" s="8">
        <v>0</v>
      </c>
      <c r="K159" s="8">
        <v>0</v>
      </c>
      <c r="L159" s="13">
        <f si="26" t="shared"/>
        <v>0</v>
      </c>
      <c r="M159" s="13">
        <v>252</v>
      </c>
      <c r="N159" s="13">
        <f si="27" t="shared"/>
        <v>0</v>
      </c>
      <c r="O159" s="23"/>
      <c r="P159" s="23"/>
      <c r="Q159" s="23"/>
      <c r="R159" s="23"/>
      <c r="S159" s="23"/>
      <c r="AB159"/>
    </row>
    <row hidden="1" r="160" spans="1:32" x14ac:dyDescent="0.25">
      <c r="A160" s="9" t="s">
        <v>150</v>
      </c>
      <c r="B160" s="1">
        <v>150</v>
      </c>
      <c r="C160" s="20">
        <v>0</v>
      </c>
      <c r="D160" s="17">
        <v>0</v>
      </c>
      <c r="E160" s="17">
        <v>0</v>
      </c>
      <c r="F160" s="20">
        <v>0</v>
      </c>
      <c r="G160" s="20">
        <v>0</v>
      </c>
      <c r="H160" s="8">
        <v>0</v>
      </c>
      <c r="I160" s="8">
        <v>0</v>
      </c>
      <c r="J160" s="8">
        <v>0</v>
      </c>
      <c r="K160" s="8">
        <v>0</v>
      </c>
      <c r="L160" s="13">
        <f si="26" t="shared"/>
        <v>0</v>
      </c>
      <c r="M160" s="13">
        <v>252</v>
      </c>
      <c r="N160" s="13">
        <f si="27" t="shared"/>
        <v>0</v>
      </c>
      <c r="O160" s="23"/>
      <c r="P160" s="23"/>
      <c r="Q160" s="23"/>
      <c r="R160" s="23"/>
      <c r="S160" s="23"/>
      <c r="AB160"/>
    </row>
    <row hidden="1" r="161" spans="1:28" x14ac:dyDescent="0.25">
      <c r="A161" s="9" t="s">
        <v>151</v>
      </c>
      <c r="B161" s="1">
        <v>100</v>
      </c>
      <c r="C161" s="20">
        <v>0</v>
      </c>
      <c r="D161" s="17">
        <v>0</v>
      </c>
      <c r="E161" s="17">
        <v>0</v>
      </c>
      <c r="F161" s="20">
        <v>0</v>
      </c>
      <c r="G161" s="20">
        <v>0</v>
      </c>
      <c r="H161" s="8">
        <v>0</v>
      </c>
      <c r="I161" s="8">
        <v>0</v>
      </c>
      <c r="J161" s="8">
        <v>0</v>
      </c>
      <c r="K161" s="8">
        <v>0</v>
      </c>
      <c r="L161" s="13">
        <f si="26" t="shared"/>
        <v>0</v>
      </c>
      <c r="M161" s="13">
        <v>252</v>
      </c>
      <c r="N161" s="13">
        <f si="27" t="shared"/>
        <v>0</v>
      </c>
      <c r="O161" s="23"/>
      <c r="P161" s="23"/>
      <c r="Q161" s="23"/>
      <c r="R161" s="23"/>
      <c r="S161" s="23"/>
      <c r="AB161"/>
    </row>
    <row hidden="1" r="162" spans="1:28" x14ac:dyDescent="0.25">
      <c r="A162" s="9" t="s">
        <v>152</v>
      </c>
      <c r="B162" s="1">
        <v>40</v>
      </c>
      <c r="C162" s="20">
        <v>0</v>
      </c>
      <c r="D162" s="17">
        <v>0</v>
      </c>
      <c r="E162" s="17">
        <v>0</v>
      </c>
      <c r="F162" s="20">
        <v>0</v>
      </c>
      <c r="G162" s="20">
        <v>0</v>
      </c>
      <c r="H162" s="8">
        <v>0</v>
      </c>
      <c r="I162" s="8">
        <v>0</v>
      </c>
      <c r="J162" s="8">
        <v>0</v>
      </c>
      <c r="K162" s="8">
        <v>0</v>
      </c>
      <c r="L162" s="13">
        <f si="26" t="shared"/>
        <v>0</v>
      </c>
      <c r="M162" s="13">
        <v>252</v>
      </c>
      <c r="N162" s="13">
        <f si="27" t="shared"/>
        <v>0</v>
      </c>
      <c r="O162" s="23"/>
      <c r="P162" s="23"/>
      <c r="Q162" s="23"/>
      <c r="R162" s="23"/>
      <c r="S162" s="23"/>
      <c r="AB162"/>
    </row>
    <row hidden="1" r="163" spans="1:28" x14ac:dyDescent="0.25">
      <c r="A163" s="10"/>
      <c r="B163" s="8"/>
      <c r="C163" s="20">
        <v>0</v>
      </c>
      <c r="D163" s="17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13">
        <f ref="L163:L180" si="29" t="shared">SUM(C163:K163)*B163</f>
        <v>0</v>
      </c>
      <c r="M163" s="13">
        <v>144</v>
      </c>
      <c r="N163" s="13">
        <f ref="N163:N173" si="30" t="shared">L163*M163</f>
        <v>0</v>
      </c>
      <c r="O163" s="23"/>
      <c r="P163" s="23"/>
      <c r="Q163" s="23"/>
      <c r="R163" s="23"/>
      <c r="S163" s="23"/>
      <c r="AB163"/>
    </row>
    <row hidden="1" r="164" spans="1:28" x14ac:dyDescent="0.25">
      <c r="A164" s="10"/>
      <c r="B164" s="8"/>
      <c r="C164" s="20">
        <v>0</v>
      </c>
      <c r="D164" s="17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13">
        <f si="29" t="shared"/>
        <v>0</v>
      </c>
      <c r="M164" s="13">
        <v>144</v>
      </c>
      <c r="N164" s="13">
        <f si="30" t="shared"/>
        <v>0</v>
      </c>
      <c r="O164" s="23"/>
      <c r="P164" s="23"/>
      <c r="Q164" s="23"/>
      <c r="R164" s="23"/>
      <c r="S164" s="23"/>
      <c r="AB164"/>
    </row>
    <row hidden="1" r="165" spans="1:28" x14ac:dyDescent="0.25">
      <c r="A165" s="10"/>
      <c r="B165" s="8"/>
      <c r="C165" s="20">
        <v>0</v>
      </c>
      <c r="D165" s="17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13">
        <f si="29" t="shared"/>
        <v>0</v>
      </c>
      <c r="M165" s="13">
        <v>144</v>
      </c>
      <c r="N165" s="13">
        <f si="30" t="shared"/>
        <v>0</v>
      </c>
      <c r="O165" s="23"/>
      <c r="P165" s="23"/>
      <c r="Q165" s="23"/>
      <c r="R165" s="23"/>
      <c r="S165" s="23"/>
      <c r="AB165"/>
    </row>
    <row hidden="1" r="166" spans="1:28" x14ac:dyDescent="0.25">
      <c r="A166" s="10"/>
      <c r="B166" s="8"/>
      <c r="C166" s="20">
        <v>0</v>
      </c>
      <c r="D166" s="17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13">
        <f si="29" t="shared"/>
        <v>0</v>
      </c>
      <c r="M166" s="13">
        <v>144</v>
      </c>
      <c r="N166" s="13">
        <f si="30" t="shared"/>
        <v>0</v>
      </c>
      <c r="O166" s="23"/>
      <c r="P166" s="23"/>
      <c r="Q166" s="23"/>
      <c r="R166" s="23"/>
      <c r="S166" s="23"/>
      <c r="AB166"/>
    </row>
    <row hidden="1" r="167" spans="1:28" x14ac:dyDescent="0.25">
      <c r="A167" s="10"/>
      <c r="B167" s="8"/>
      <c r="C167" s="20">
        <v>0</v>
      </c>
      <c r="D167" s="17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13">
        <f si="29" t="shared"/>
        <v>0</v>
      </c>
      <c r="M167" s="13">
        <v>144</v>
      </c>
      <c r="N167" s="13">
        <f si="30" t="shared"/>
        <v>0</v>
      </c>
      <c r="O167" s="23"/>
      <c r="P167" s="23"/>
      <c r="Q167" s="23"/>
      <c r="R167" s="23"/>
      <c r="S167" s="23"/>
      <c r="AB167"/>
    </row>
    <row hidden="1" r="168" spans="1:28" x14ac:dyDescent="0.25">
      <c r="A168" s="10"/>
      <c r="B168" s="8"/>
      <c r="C168" s="20">
        <v>0</v>
      </c>
      <c r="D168" s="17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13">
        <f si="29" t="shared"/>
        <v>0</v>
      </c>
      <c r="M168" s="13">
        <v>144</v>
      </c>
      <c r="N168" s="13">
        <f si="30" t="shared"/>
        <v>0</v>
      </c>
      <c r="O168" s="23"/>
      <c r="P168" s="23"/>
      <c r="Q168" s="23"/>
      <c r="R168" s="23"/>
      <c r="S168" s="23"/>
      <c r="AB168"/>
    </row>
    <row hidden="1" r="169" spans="1:28" x14ac:dyDescent="0.25">
      <c r="A169" s="10"/>
      <c r="B169" s="8"/>
      <c r="C169" s="20">
        <v>0</v>
      </c>
      <c r="D169" s="17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13">
        <f si="29" t="shared"/>
        <v>0</v>
      </c>
      <c r="M169" s="13">
        <v>144</v>
      </c>
      <c r="N169" s="13">
        <f si="30" t="shared"/>
        <v>0</v>
      </c>
      <c r="O169" s="23"/>
      <c r="P169" s="23"/>
      <c r="Q169" s="23"/>
      <c r="R169" s="23"/>
      <c r="S169" s="23"/>
      <c r="AB169"/>
    </row>
    <row hidden="1" r="170" spans="1:28" x14ac:dyDescent="0.25">
      <c r="A170" s="10"/>
      <c r="B170" s="8"/>
      <c r="C170" s="20">
        <v>0</v>
      </c>
      <c r="D170" s="17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13">
        <f si="29" t="shared"/>
        <v>0</v>
      </c>
      <c r="M170" s="13">
        <v>144</v>
      </c>
      <c r="N170" s="13">
        <f si="30" t="shared"/>
        <v>0</v>
      </c>
      <c r="O170" s="23"/>
      <c r="P170" s="23"/>
      <c r="Q170" s="23"/>
      <c r="R170" s="23"/>
      <c r="S170" s="23"/>
      <c r="AB170"/>
    </row>
    <row hidden="1" r="171" spans="1:28" x14ac:dyDescent="0.25">
      <c r="A171" s="10"/>
      <c r="B171" s="8"/>
      <c r="C171" s="20">
        <v>0</v>
      </c>
      <c r="D171" s="17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13">
        <f si="29" t="shared"/>
        <v>0</v>
      </c>
      <c r="M171" s="13">
        <v>144</v>
      </c>
      <c r="N171" s="13">
        <f si="30" t="shared"/>
        <v>0</v>
      </c>
      <c r="O171" s="23"/>
      <c r="P171" s="23"/>
      <c r="Q171" s="23"/>
      <c r="R171" s="23"/>
      <c r="S171" s="23"/>
      <c r="AB171"/>
    </row>
    <row hidden="1" r="172" spans="1:28" x14ac:dyDescent="0.25">
      <c r="A172" s="10"/>
      <c r="B172" s="8"/>
      <c r="C172" s="20">
        <v>0</v>
      </c>
      <c r="D172" s="17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13">
        <f si="29" t="shared"/>
        <v>0</v>
      </c>
      <c r="M172" s="13">
        <v>144</v>
      </c>
      <c r="N172" s="13">
        <f si="30" t="shared"/>
        <v>0</v>
      </c>
      <c r="O172" s="23"/>
      <c r="P172" s="23"/>
      <c r="Q172" s="23"/>
      <c r="R172" s="23"/>
      <c r="S172" s="23"/>
      <c r="AB172"/>
    </row>
    <row hidden="1" r="173" spans="1:28" x14ac:dyDescent="0.25">
      <c r="A173" s="10"/>
      <c r="B173" s="8"/>
      <c r="C173" s="20">
        <v>0</v>
      </c>
      <c r="D173" s="17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13">
        <f si="29" t="shared"/>
        <v>0</v>
      </c>
      <c r="M173" s="13">
        <v>144</v>
      </c>
      <c r="N173" s="13">
        <f si="30" t="shared"/>
        <v>0</v>
      </c>
      <c r="O173" s="23"/>
      <c r="P173" s="23"/>
      <c r="Q173" s="23"/>
      <c r="R173" s="23"/>
      <c r="S173" s="23"/>
      <c r="AB173"/>
    </row>
    <row hidden="1" r="174" spans="1:28" x14ac:dyDescent="0.25">
      <c r="A174" s="10"/>
      <c r="B174" s="8"/>
      <c r="C174" s="20">
        <v>0</v>
      </c>
      <c r="D174" s="17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13">
        <f si="29" t="shared"/>
        <v>0</v>
      </c>
      <c r="M174" s="13">
        <v>144</v>
      </c>
      <c r="N174" s="13">
        <f ref="N174:N180" si="31" t="shared">L174*M174</f>
        <v>0</v>
      </c>
      <c r="O174" s="23"/>
      <c r="P174" s="23"/>
      <c r="Q174" s="23"/>
      <c r="R174" s="23"/>
      <c r="S174" s="23"/>
      <c r="AB174"/>
    </row>
    <row hidden="1" r="175" spans="1:28" x14ac:dyDescent="0.25">
      <c r="A175" s="10"/>
      <c r="B175" s="8"/>
      <c r="C175" s="20">
        <v>0</v>
      </c>
      <c r="D175" s="17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13">
        <f si="29" t="shared"/>
        <v>0</v>
      </c>
      <c r="M175" s="13">
        <v>144</v>
      </c>
      <c r="N175" s="13">
        <f si="31" t="shared"/>
        <v>0</v>
      </c>
      <c r="O175" s="23"/>
      <c r="P175" s="23"/>
      <c r="Q175" s="23"/>
      <c r="R175" s="23"/>
      <c r="S175" s="23"/>
      <c r="AB175"/>
    </row>
    <row hidden="1" r="176" spans="1:28" x14ac:dyDescent="0.25">
      <c r="A176" s="10"/>
      <c r="B176" s="8"/>
      <c r="C176" s="20">
        <v>0</v>
      </c>
      <c r="D176" s="17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13">
        <f si="29" t="shared"/>
        <v>0</v>
      </c>
      <c r="M176" s="13">
        <v>144</v>
      </c>
      <c r="N176" s="13">
        <f si="31" t="shared"/>
        <v>0</v>
      </c>
      <c r="O176" s="23"/>
      <c r="P176" s="23"/>
      <c r="Q176" s="23"/>
      <c r="R176" s="23"/>
      <c r="S176" s="23"/>
      <c r="AB176"/>
    </row>
    <row hidden="1" r="177" spans="1:32" x14ac:dyDescent="0.25">
      <c r="A177" s="10"/>
      <c r="B177" s="8"/>
      <c r="C177" s="20">
        <v>0</v>
      </c>
      <c r="D177" s="17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13">
        <f si="29" t="shared"/>
        <v>0</v>
      </c>
      <c r="M177" s="13">
        <v>144</v>
      </c>
      <c r="N177" s="13">
        <f si="31" t="shared"/>
        <v>0</v>
      </c>
      <c r="O177" s="23"/>
      <c r="P177" s="23"/>
      <c r="Q177" s="23"/>
      <c r="R177" s="23"/>
      <c r="S177" s="23"/>
      <c r="AB177"/>
    </row>
    <row hidden="1" r="178" spans="1:32" x14ac:dyDescent="0.25">
      <c r="A178" s="10"/>
      <c r="B178" s="8"/>
      <c r="C178" s="20">
        <v>0</v>
      </c>
      <c r="D178" s="17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13">
        <f si="29" t="shared"/>
        <v>0</v>
      </c>
      <c r="M178" s="13">
        <v>144</v>
      </c>
      <c r="N178" s="13">
        <f si="31" t="shared"/>
        <v>0</v>
      </c>
      <c r="O178" s="23"/>
      <c r="P178" s="23"/>
      <c r="Q178" s="23"/>
      <c r="R178" s="23"/>
      <c r="S178" s="23"/>
      <c r="AB178"/>
    </row>
    <row hidden="1" r="179" spans="1:32" x14ac:dyDescent="0.25">
      <c r="A179" s="10"/>
      <c r="B179" s="8"/>
      <c r="C179" s="20">
        <v>0</v>
      </c>
      <c r="D179" s="17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13">
        <f si="29" t="shared"/>
        <v>0</v>
      </c>
      <c r="M179" s="13">
        <v>144</v>
      </c>
      <c r="N179" s="13">
        <f si="31" t="shared"/>
        <v>0</v>
      </c>
      <c r="O179" s="23"/>
      <c r="P179" s="23"/>
      <c r="Q179" s="23"/>
      <c r="R179" s="23"/>
      <c r="S179" s="23"/>
      <c r="AB179"/>
    </row>
    <row hidden="1" r="180" spans="1:32" x14ac:dyDescent="0.25">
      <c r="A180" s="97"/>
      <c r="B180" s="98"/>
      <c r="C180" s="20">
        <v>0</v>
      </c>
      <c r="D180" s="17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13">
        <f si="29" t="shared"/>
        <v>0</v>
      </c>
      <c r="M180" s="13">
        <v>144</v>
      </c>
      <c r="N180" s="13">
        <f si="31" t="shared"/>
        <v>0</v>
      </c>
      <c r="O180" s="23"/>
      <c r="P180" s="23"/>
      <c r="Q180" s="23"/>
      <c r="R180" s="23"/>
      <c r="S180" s="23"/>
      <c r="AB180"/>
    </row>
    <row customHeight="1" ht="26.25" r="181" spans="1:32" thickBot="1" x14ac:dyDescent="0.3">
      <c r="A181" s="99" t="s">
        <v>205</v>
      </c>
      <c r="B181" s="160"/>
      <c r="C181" s="161"/>
      <c r="D181" s="161"/>
      <c r="E181" s="161"/>
      <c r="F181" s="161"/>
      <c r="G181" s="161"/>
      <c r="H181" s="161"/>
      <c r="I181" s="161"/>
      <c r="J181" s="161"/>
      <c r="K181" s="161"/>
      <c r="L181" s="161"/>
      <c r="M181" s="161"/>
      <c r="N181" s="161"/>
      <c r="O181" s="161"/>
      <c r="P181" s="161"/>
      <c r="Q181" s="161"/>
      <c r="R181" s="161"/>
      <c r="S181" s="160"/>
      <c r="T181" s="161"/>
      <c r="U181" s="161"/>
      <c r="V181" s="161"/>
      <c r="W181" s="161"/>
      <c r="X181" s="161"/>
      <c r="Y181" s="161"/>
      <c r="Z181" s="162"/>
      <c r="AA181" s="163"/>
      <c r="AB181" s="163"/>
      <c r="AC181" s="163"/>
      <c r="AD181" s="163"/>
      <c r="AE181" s="164"/>
      <c r="AF181" s="100">
        <f>SUM(AF4:AF151)</f>
        <v>0</v>
      </c>
    </row>
  </sheetData>
  <autoFilter ref="A1:N18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3">
      <filters blank="1">
        <filter val="1 349 460"/>
        <filter val="129 600"/>
        <filter val="13 952"/>
        <filter val="165 888"/>
        <filter val="170 784"/>
        <filter val="184 320"/>
        <filter val="20 736"/>
        <filter val="20 928"/>
        <filter val="201 600"/>
        <filter val="205 632"/>
        <filter val="21 315"/>
        <filter val="241 920"/>
        <filter val="27 904"/>
        <filter val="3 488"/>
        <filter val="44 352"/>
        <filter val="445 824"/>
        <filter val="587 412"/>
        <filter val="6 976"/>
        <filter val="68 544"/>
        <filter val="683 136"/>
        <filter val="737 280"/>
        <filter val="83 712"/>
        <filter val="85 260"/>
      </filters>
    </filterColumn>
  </autoFilter>
  <mergeCells count="8">
    <mergeCell ref="B181:AE181"/>
    <mergeCell ref="T1:Y1"/>
    <mergeCell ref="N1:N2"/>
    <mergeCell ref="A1:A2"/>
    <mergeCell ref="B1:B2"/>
    <mergeCell ref="C1:K1"/>
    <mergeCell ref="L1:L2"/>
    <mergeCell ref="M1:M2"/>
  </mergeCells>
  <hyperlinks>
    <hyperlink r:id="rId1" ref="R4"/>
    <hyperlink r:id="rId2" ref="R5"/>
    <hyperlink r:id="rId3" ref="R129"/>
    <hyperlink display="mailto:epurkarova@cegos.cz" r:id="rId4" ref="R142"/>
    <hyperlink r:id="rId5" ref="R119"/>
    <hyperlink r:id="rId6" ref="R151"/>
    <hyperlink r:id="rId7" ref="R113"/>
  </hyperlinks>
  <pageMargins bottom="0.78740157499999996" footer="0.3" header="0.3" left="0.7" right="0.7" top="0.78740157499999996"/>
  <pageSetup orientation="landscape" paperSize="8" r:id="rId8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baseType="lpstr" size="2">
      <vt:lpstr>PLÁN VZDĚLÁVÁNÍ</vt:lpstr>
      <vt:lpstr>'PLÁN VZDĚLÁVÁNÍ'!Oblast_tisku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2016-06-15T14:34:09Z</dcterms:created>
  <cp:lastPrinted>2017-12-07T13:41:51Z</cp:lastPrinted>
  <dcterms:modified xsi:type="dcterms:W3CDTF">2017-12-21T09:20:29Z</dcterms:modified>
</cp:coreProperties>
</file>