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G:\Petr_soukromé\WORK\Dotované_vzdělávání\POVZ_II\ABB_odeslané_formuláře\ROTAS STROJÍRNY spol. s r.o\B_realizace\Výběrové řízení\Výzva\"/>
    </mc:Choice>
  </mc:AlternateContent>
  <bookViews>
    <workbookView windowHeight="9525" windowWidth="22995" xWindow="480" yWindow="105"/>
  </bookViews>
  <sheets>
    <sheet name="POVEZ_Specifikace" r:id="rId1" sheetId="1"/>
  </sheets>
  <externalReferences>
    <externalReference r:id="rId2"/>
  </externalReferences>
  <definedNames>
    <definedName hidden="1" localSheetId="0" name="_xlnm._FilterDatabase">POVEZ_Specifikace!$A$8:$W$31</definedName>
    <definedName localSheetId="0" name="_xlnm.Print_Area">POVEZ_Specifikace!$B$1:$K$31</definedName>
  </definedNames>
  <calcPr calcId="152511"/>
</workbook>
</file>

<file path=xl/calcChain.xml><?xml version="1.0" encoding="utf-8"?>
<calcChain xmlns="http://schemas.openxmlformats.org/spreadsheetml/2006/main">
  <c i="1" l="1" r="K3"/>
  <c i="1" l="1" r="C4"/>
  <c i="1" l="1" r="W20"/>
  <c i="1" r="P20"/>
  <c i="1" r="W21"/>
  <c i="1" r="P21"/>
  <c i="1" r="B15"/>
  <c i="1" r="B12"/>
  <c i="1" r="B9"/>
  <c i="1" l="1" r="I6"/>
  <c i="1" r="H6"/>
  <c i="1" r="P30"/>
  <c i="1" r="E30"/>
  <c i="1" r="H30" s="1"/>
  <c i="1" r="P22"/>
  <c i="1" r="P19"/>
  <c i="1" r="W17"/>
  <c i="1" r="P17"/>
  <c i="1" r="E17"/>
  <c i="1" r="W15"/>
  <c i="1" r="E15"/>
  <c i="1" r="P12"/>
  <c i="1" r="E12"/>
  <c i="1" r="Q6"/>
  <c i="1" r="P9"/>
  <c i="1" r="E9"/>
  <c i="1" r="N6"/>
  <c i="1" r="N5" s="1"/>
  <c i="1" l="1" r="W9"/>
  <c i="1" r="W12"/>
  <c i="1" r="W22"/>
  <c i="1" r="I30"/>
  <c i="1" r="U6"/>
  <c i="1" r="P15"/>
  <c i="1" r="W19"/>
  <c i="1" r="W30"/>
  <c i="1" l="1" r="W6"/>
</calcChain>
</file>

<file path=xl/sharedStrings.xml><?xml version="1.0" encoding="utf-8"?>
<sst xmlns="http://schemas.openxmlformats.org/spreadsheetml/2006/main" count="56" uniqueCount="47">
  <si>
    <t>Celkem s DPH</t>
  </si>
  <si>
    <t>Specifikace dle ZD</t>
  </si>
  <si>
    <t>Doba splatnosti 60 dnů</t>
  </si>
  <si>
    <t>Tip</t>
  </si>
  <si>
    <t>Počet</t>
  </si>
  <si>
    <t>Cena dle ZD bez DPH</t>
  </si>
  <si>
    <t>Cena dle ZD s DPH</t>
  </si>
  <si>
    <t>CELKEM bez DPH</t>
  </si>
  <si>
    <t>CELKEM s DPH</t>
  </si>
  <si>
    <t>Specifikace</t>
  </si>
  <si>
    <t xml:space="preserve">Nabídka </t>
  </si>
  <si>
    <t>cena za kus</t>
  </si>
  <si>
    <t>cena celkem</t>
  </si>
  <si>
    <t>cena na alza</t>
  </si>
  <si>
    <t>rozdíl proti alza</t>
  </si>
  <si>
    <t>rozdíl proti zadání</t>
  </si>
  <si>
    <t>odkaz alza</t>
  </si>
  <si>
    <t>Cena s DPH</t>
  </si>
  <si>
    <t>nabídka 1</t>
  </si>
  <si>
    <t>Nabídka 2</t>
  </si>
  <si>
    <t>Lektrorský tým
(dodavatel uvede jména a kvalifikace lektorů)</t>
  </si>
  <si>
    <t>Lektor 1</t>
  </si>
  <si>
    <t>Lektor 2</t>
  </si>
  <si>
    <t>Lektor 3</t>
  </si>
  <si>
    <t>Kontaktní osoba dodavatele</t>
  </si>
  <si>
    <t>Název zakázky 1</t>
  </si>
  <si>
    <t>Název zakázky 2</t>
  </si>
  <si>
    <t>Název zakázky 3</t>
  </si>
  <si>
    <t>dnů</t>
  </si>
  <si>
    <t>Výše smluvní pokuty, která bude uložena v případě nesplnění nebo porušení povinnosti vyplývající ze smlouvy:</t>
  </si>
  <si>
    <t>Příloha č.5. Nabídkový formulář</t>
  </si>
  <si>
    <t>Doba zahájení školení po zaslání objednávky Dodavatele</t>
  </si>
  <si>
    <t>služba</t>
  </si>
  <si>
    <t>Zadavatel:</t>
  </si>
  <si>
    <t>Dodavatel</t>
  </si>
  <si>
    <t>počet vyučovacích hodin</t>
  </si>
  <si>
    <t>Doba splatnosti faktur</t>
  </si>
  <si>
    <t>Vzdělávací aktivita je spolufinancována z prostředků projektu POVEZ II, reg. č. CZ.03.1.52/0.0/0.0/15_021/0000053 z OPZ</t>
  </si>
  <si>
    <t>Název zakázky:</t>
  </si>
  <si>
    <t>odběratel / zákazník:</t>
  </si>
  <si>
    <t>popis:</t>
  </si>
  <si>
    <t>rok realizace:</t>
  </si>
  <si>
    <t>obrat zakázky v Kč:</t>
  </si>
  <si>
    <t>Reference:</t>
  </si>
  <si>
    <t>jméno a příjmení:</t>
  </si>
  <si>
    <t>telefon: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</si>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</sst>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Border="0" applyNumberFormat="0" applyProtection="0" borderId="0" fillId="2" fontId="1" numFmtId="0"/>
    <xf applyAlignment="0" applyBorder="0" applyNumberFormat="0" applyProtection="0" borderId="0" fillId="3" fontId="2" numFmtId="0"/>
    <xf applyAlignment="0" applyBorder="0" applyNumberFormat="0" applyProtection="0" borderId="0" fillId="4" fontId="2" numFmtId="0"/>
    <xf applyAlignment="0" applyBorder="0" applyNumberFormat="0" applyProtection="0" borderId="0" fillId="5" fontId="2" numFmtId="0"/>
    <xf applyAlignment="0" applyBorder="0" applyNumberFormat="0" applyProtection="0" borderId="0" fillId="6" fontId="2" numFmtId="0"/>
  </cellStyleXfs>
  <cellXfs count="160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horizontal="left" vertical="center"/>
    </xf>
    <xf applyAlignment="1" applyNumberFormat="1" borderId="0" fillId="3" fontId="2" numFmtId="3" xfId="2">
      <alignment vertical="center"/>
    </xf>
    <xf applyAlignment="1" applyFont="1" borderId="0" fillId="0" fontId="3" numFmtId="0" xfId="0">
      <alignment horizontal="left" vertical="center" wrapText="1"/>
    </xf>
    <xf applyAlignment="1" applyNumberFormat="1" borderId="0" fillId="0" fontId="0" numFmtId="3" xfId="0">
      <alignment vertical="center"/>
    </xf>
    <xf applyAlignment="1" applyBorder="1" applyNumberFormat="1" borderId="0" fillId="0" fontId="0" numFmtId="3" xfId="0">
      <alignment vertical="center"/>
    </xf>
    <xf applyAlignment="1" applyBorder="1" borderId="7" fillId="3" fontId="2" numFmtId="0" xfId="2">
      <alignment horizontal="center" vertical="center" wrapText="1"/>
    </xf>
    <xf applyAlignment="1" applyBorder="1" applyNumberFormat="1" borderId="8" fillId="3" fontId="2" numFmtId="3" xfId="2">
      <alignment vertical="center"/>
    </xf>
    <xf applyAlignment="1" applyBorder="1" applyNumberFormat="1" borderId="9" fillId="3" fontId="2" numFmtId="3" xfId="2">
      <alignment vertical="center"/>
    </xf>
    <xf applyAlignment="1" applyBorder="1" applyNumberFormat="1" borderId="10" fillId="3" fontId="2" numFmtId="3" xfId="2">
      <alignment vertical="center"/>
    </xf>
    <xf applyAlignment="1" applyBorder="1" applyNumberFormat="1" borderId="7" fillId="3" fontId="2" numFmtId="3" xfId="2">
      <alignment horizontal="left" vertical="center" wrapText="1"/>
    </xf>
    <xf applyAlignment="1" applyBorder="1" applyNumberFormat="1" borderId="5" fillId="0" fontId="0" numFmtId="3" xfId="0">
      <alignment horizontal="left" vertical="center"/>
    </xf>
    <xf applyAlignment="1" applyBorder="1" applyNumberFormat="1" borderId="11" fillId="3" fontId="2" numFmtId="3" xfId="2">
      <alignment vertical="center"/>
    </xf>
    <xf applyAlignment="1" applyBorder="1" applyNumberFormat="1" borderId="0" fillId="0" fontId="0" numFmtId="3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NumberFormat="1" borderId="0" fillId="0" fontId="0" numFmtId="3" xfId="0">
      <alignment horizontal="center" vertical="center" wrapText="1"/>
    </xf>
    <xf applyAlignment="1" applyBorder="1" applyNumberFormat="1" borderId="6" fillId="0" fontId="0" numFmtId="3" xfId="0">
      <alignment horizontal="center" vertical="center" wrapText="1"/>
    </xf>
    <xf applyAlignment="1" applyNumberFormat="1" borderId="0" fillId="0" fontId="0" numFmtId="3" xfId="0">
      <alignment horizontal="left" vertical="center" wrapText="1"/>
    </xf>
    <xf applyAlignment="1" applyBorder="1" applyNumberFormat="1" borderId="5" fillId="0" fontId="0" numFmtId="3" xfId="0">
      <alignment horizontal="left" vertical="center" wrapText="1"/>
    </xf>
    <xf applyAlignment="1" applyBorder="1" borderId="18" fillId="0" fontId="0" numFmtId="0" xfId="0">
      <alignment horizontal="center" vertical="center" wrapText="1"/>
    </xf>
    <xf applyAlignment="1" applyBorder="1" applyFill="1" borderId="18" fillId="7" fontId="0" numFmtId="0" xfId="0">
      <alignment horizontal="center" vertical="center" wrapText="1"/>
    </xf>
    <xf applyAlignment="1" applyBorder="1" applyFont="1" applyNumberFormat="1" borderId="5" fillId="0" fontId="4" numFmtId="3" xfId="0">
      <alignment horizontal="left" vertical="center" wrapText="1"/>
    </xf>
    <xf applyAlignment="1" applyBorder="1" applyNumberFormat="1" borderId="6" fillId="0" fontId="0" numFmtId="3" xfId="0">
      <alignment vertical="center"/>
    </xf>
    <xf applyAlignment="1" applyFont="1" borderId="0" fillId="0" fontId="5" numFmtId="0" xfId="0">
      <alignment horizontal="left" vertical="center" wrapText="1"/>
    </xf>
    <xf applyAlignment="1" applyFill="1" applyFont="1" applyNumberFormat="1" borderId="0" fillId="0" fontId="4" numFmtId="3" xfId="3">
      <alignment horizontal="right" vertical="center"/>
    </xf>
    <xf applyAlignment="1" applyBorder="1" applyFill="1" applyFont="1" applyNumberFormat="1" borderId="0" fillId="0" fontId="4" numFmtId="3" xfId="3">
      <alignment horizontal="right" vertical="center"/>
    </xf>
    <xf applyAlignment="1" applyBorder="1" applyFill="1" applyFont="1" applyNumberFormat="1" borderId="5" fillId="0" fontId="4" numFmtId="3" xfId="3">
      <alignment horizontal="left" vertical="center"/>
    </xf>
    <xf applyAlignment="1" applyFont="1" borderId="0" fillId="0" fontId="6" numFmtId="0" xfId="0">
      <alignment horizontal="left" vertical="center" wrapText="1"/>
    </xf>
    <xf applyAlignment="1" borderId="0" fillId="0" fontId="0" numFmtId="0" xfId="0">
      <alignment horizontal="center" vertical="center"/>
    </xf>
    <xf applyAlignment="1" applyBorder="1" applyFill="1" applyFont="1" applyNumberFormat="1" borderId="20" fillId="0" fontId="4" numFmtId="3" xfId="3">
      <alignment horizontal="left" vertical="center" wrapText="1"/>
    </xf>
    <xf applyAlignment="1" applyBorder="1" applyFill="1" applyFont="1" applyNumberFormat="1" borderId="21" fillId="0" fontId="4" numFmtId="3" xfId="3">
      <alignment horizontal="right" vertical="center"/>
    </xf>
    <xf applyAlignment="1" applyBorder="1" applyNumberFormat="1" borderId="21" fillId="0" fontId="0" numFmtId="3" xfId="0">
      <alignment vertical="center"/>
    </xf>
    <xf applyAlignment="1" applyBorder="1" applyNumberFormat="1" borderId="22" fillId="0" fontId="0" numFmtId="3" xfId="0">
      <alignment vertical="center"/>
    </xf>
    <xf applyAlignment="1" applyBorder="1" applyFill="1" applyFont="1" applyNumberFormat="1" borderId="14" fillId="0" fontId="4" numFmtId="3" xfId="3">
      <alignment horizontal="right" vertical="center"/>
    </xf>
    <xf applyAlignment="1" applyFill="1" applyFont="1" applyNumberFormat="1" borderId="0" fillId="0" fontId="4" numFmtId="3" xfId="3">
      <alignment horizontal="left" vertical="center"/>
    </xf>
    <xf applyAlignment="1" applyBorder="1" applyNumberFormat="1" borderId="14" fillId="0" fontId="0" numFmtId="3" xfId="0">
      <alignment vertical="center"/>
    </xf>
    <xf applyAlignment="1" applyNumberFormat="1" borderId="0" fillId="0" fontId="0" numFmtId="3" xfId="0">
      <alignment horizontal="left" vertical="center"/>
    </xf>
    <xf applyAlignment="1" applyBorder="1" applyNumberFormat="1" borderId="16" fillId="0" fontId="0" numFmtId="3" xfId="0">
      <alignment vertical="center" wrapText="1"/>
    </xf>
    <xf applyAlignment="1" applyBorder="1" applyNumberFormat="1" borderId="17" fillId="0" fontId="0" numFmtId="3" xfId="0">
      <alignment vertical="center" wrapText="1"/>
    </xf>
    <xf applyAlignment="1" applyBorder="1" applyNumberFormat="1" borderId="19" fillId="0" fontId="0" numFmtId="3" xfId="0">
      <alignment vertical="center" wrapText="1"/>
    </xf>
    <xf applyAlignment="1" borderId="0" fillId="0" fontId="0" numFmtId="0" xfId="0">
      <alignment vertical="center" wrapText="1"/>
    </xf>
    <xf applyAlignment="1" applyNumberFormat="1" borderId="0" fillId="0" fontId="0" numFmtId="3" xfId="0">
      <alignment vertical="center" wrapText="1"/>
    </xf>
    <xf applyAlignment="1" applyBorder="1" applyNumberFormat="1" borderId="0" fillId="0" fontId="0" numFmtId="3" xfId="0">
      <alignment vertical="center" wrapText="1"/>
    </xf>
    <xf applyAlignment="1" applyBorder="1" applyNumberFormat="1" borderId="6" fillId="0" fontId="0" numFmtId="3" xfId="0">
      <alignment vertical="center" wrapText="1"/>
    </xf>
    <xf applyAlignment="1" borderId="0" fillId="0" fontId="0" numFmtId="0" xfId="0">
      <alignment wrapText="1"/>
    </xf>
    <xf applyAlignment="1" applyFill="1" applyFont="1" applyNumberFormat="1" borderId="0" fillId="0" fontId="4" numFmtId="3" xfId="3">
      <alignment horizontal="right" vertical="center" wrapText="1"/>
    </xf>
    <xf applyAlignment="1" applyBorder="1" applyFill="1" applyFont="1" applyNumberFormat="1" borderId="0" fillId="0" fontId="4" numFmtId="3" xfId="3">
      <alignment horizontal="right" vertical="center" wrapText="1"/>
    </xf>
    <xf applyAlignment="1" applyBorder="1" applyFill="1" applyFont="1" applyNumberFormat="1" borderId="18" fillId="8" fontId="4" numFmtId="3" xfId="3">
      <alignment horizontal="left" vertical="center" wrapText="1"/>
    </xf>
    <xf applyAlignment="1" applyBorder="1" applyFill="1" applyFont="1" applyNumberFormat="1" borderId="0" fillId="8" fontId="4" numFmtId="3" xfId="3">
      <alignment horizontal="right" vertical="center"/>
    </xf>
    <xf applyAlignment="1" applyBorder="1" applyFill="1" applyNumberFormat="1" borderId="0" fillId="8" fontId="0" numFmtId="3" xfId="0">
      <alignment vertical="center"/>
    </xf>
    <xf applyAlignment="1" applyBorder="1" applyFill="1" applyFont="1" borderId="0" fillId="8" fontId="3" numFmtId="0" xfId="0">
      <alignment horizontal="left" vertical="center" wrapText="1"/>
    </xf>
    <xf applyAlignment="1" applyBorder="1" applyFill="1" borderId="0" fillId="8" fontId="0" numFmtId="0" xfId="0">
      <alignment horizontal="center" vertical="center"/>
    </xf>
    <xf applyAlignment="1" applyBorder="1" applyFill="1" borderId="0" fillId="8" fontId="0" numFmtId="0" xfId="0">
      <alignment vertical="center"/>
    </xf>
    <xf applyAlignment="1" applyBorder="1" applyFill="1" applyFont="1" applyNumberFormat="1" borderId="0" fillId="8" fontId="4" numFmtId="3" xfId="3">
      <alignment horizontal="left" vertical="center"/>
    </xf>
    <xf applyAlignment="1" applyBorder="1" applyFill="1" applyFont="1" applyNumberFormat="1" borderId="0" fillId="8" fontId="4" numFmtId="3" xfId="3">
      <alignment horizontal="left" vertical="center" wrapText="1"/>
    </xf>
    <xf applyAlignment="1" applyBorder="1" borderId="17" fillId="3" fontId="2" numFmtId="0" xfId="2">
      <alignment horizontal="left" vertical="center"/>
    </xf>
    <xf applyAlignment="1" applyBorder="1" applyFill="1" borderId="15" fillId="7" fontId="0" numFmtId="0" xfId="0">
      <alignment horizontal="center" vertical="center" wrapText="1"/>
    </xf>
    <xf applyAlignment="1" applyBorder="1" applyNumberFormat="1" borderId="5" fillId="6" fontId="2" numFmtId="3" xfId="5">
      <alignment horizontal="center" vertical="center"/>
    </xf>
    <xf applyAlignment="1" applyBorder="1" applyNumberFormat="1" borderId="0" fillId="6" fontId="2" numFmtId="3" xfId="5">
      <alignment horizontal="center" vertical="center"/>
    </xf>
    <xf applyAlignment="1" applyBorder="1" applyNumberFormat="1" borderId="6" fillId="6" fontId="2" numFmtId="3" xfId="5">
      <alignment horizontal="center" vertical="center"/>
    </xf>
    <xf applyAlignment="1" borderId="0" fillId="5" fontId="2" numFmtId="0" xfId="4">
      <alignment horizontal="center" vertical="center"/>
    </xf>
    <xf applyAlignment="1" applyBorder="1" applyNumberFormat="1" borderId="4" fillId="3" fontId="2" numFmtId="3" xfId="2">
      <alignment horizontal="center" vertical="center" wrapText="1"/>
    </xf>
    <xf applyAlignment="1" applyBorder="1" applyNumberFormat="1" borderId="5" fillId="6" fontId="2" numFmtId="3" xfId="5">
      <alignment horizontal="center" vertical="center"/>
    </xf>
    <xf applyAlignment="1" applyBorder="1" applyNumberFormat="1" borderId="0" fillId="6" fontId="2" numFmtId="3" xfId="5">
      <alignment horizontal="center" vertical="center"/>
    </xf>
    <xf applyAlignment="1" applyBorder="1" applyNumberFormat="1" borderId="6" fillId="6" fontId="2" numFmtId="3" xfId="5">
      <alignment horizontal="center" vertical="center"/>
    </xf>
    <xf applyAlignment="1" applyBorder="1" applyNumberFormat="1" borderId="5" fillId="0" fontId="0" numFmtId="3" xfId="0">
      <alignment horizontal="left" vertical="top" wrapText="1"/>
    </xf>
    <xf applyAlignment="1" applyBorder="1" applyNumberFormat="1" borderId="0" fillId="0" fontId="0" numFmtId="3" xfId="0">
      <alignment horizontal="left" vertical="top" wrapText="1"/>
    </xf>
    <xf applyAlignment="1" borderId="0" fillId="5" fontId="2" numFmtId="0" xfId="4">
      <alignment horizontal="center" vertical="center"/>
    </xf>
    <xf applyAlignment="1" applyBorder="1" applyNumberFormat="1" borderId="1" fillId="6" fontId="2" numFmtId="3" xfId="5">
      <alignment horizontal="center" vertical="center"/>
    </xf>
    <xf applyAlignment="1" applyBorder="1" applyNumberFormat="1" borderId="2" fillId="6" fontId="2" numFmtId="3" xfId="5">
      <alignment horizontal="center" vertical="center"/>
    </xf>
    <xf applyAlignment="1" applyBorder="1" applyNumberFormat="1" borderId="3" fillId="6" fontId="2" numFmtId="3" xfId="5">
      <alignment horizontal="center" vertical="center"/>
    </xf>
    <xf applyAlignment="1" applyBorder="1" applyFill="1" borderId="7" fillId="7" fontId="0" numFmtId="0" xfId="0">
      <alignment horizontal="center" vertical="center" wrapText="1"/>
    </xf>
    <xf applyAlignment="1" applyBorder="1" applyFill="1" borderId="12" fillId="7" fontId="0" numFmtId="0" xfId="0">
      <alignment horizontal="center" vertical="center" wrapText="1"/>
    </xf>
    <xf applyAlignment="1" applyBorder="1" applyFill="1" borderId="15" fillId="7" fontId="0" numFmtId="0" xfId="0">
      <alignment horizontal="center" vertical="center" wrapText="1"/>
    </xf>
    <xf applyAlignment="1" applyBorder="1" borderId="17" fillId="3" fontId="2" numFmtId="0" xfId="2">
      <alignment horizontal="left" vertical="center"/>
    </xf>
    <xf applyAlignment="1" applyBorder="1" borderId="19" fillId="3" fontId="2" numFmtId="0" xfId="2">
      <alignment horizontal="left" vertical="center"/>
    </xf>
    <xf applyAlignment="1" applyBorder="1" applyNumberFormat="1" borderId="4" fillId="0" fontId="0" numFmtId="3" xfId="0">
      <alignment vertical="center" wrapText="1"/>
    </xf>
    <xf applyAlignment="1" applyBorder="1" applyFill="1" applyFont="1" applyNumberFormat="1" borderId="9" fillId="0" fontId="4" numFmtId="3" xfId="3">
      <alignment horizontal="center" vertical="center" wrapText="1"/>
    </xf>
    <xf applyAlignment="1" applyBorder="1" borderId="4" fillId="3" fontId="2" numFmtId="0" xfId="2">
      <alignment horizontal="left" vertical="center"/>
    </xf>
    <xf applyAlignment="1" applyBorder="1" borderId="15" fillId="0" fontId="0" numFmtId="0" xfId="0">
      <alignment horizontal="center" vertical="center" wrapText="1"/>
    </xf>
    <xf applyAlignment="1" applyBorder="1" applyNumberFormat="1" borderId="23" fillId="0" fontId="0" numFmtId="3" xfId="0">
      <alignment vertical="center" wrapText="1"/>
    </xf>
    <xf applyAlignment="1" applyBorder="1" applyNumberFormat="1" borderId="24" fillId="0" fontId="0" numFmtId="3" xfId="0">
      <alignment vertical="center" wrapText="1"/>
    </xf>
    <xf applyAlignment="1" applyBorder="1" applyFill="1" applyFont="1" applyNumberFormat="1" borderId="15" fillId="8" fontId="4" numFmtId="3" xfId="3">
      <alignment horizontal="left" vertical="center" wrapText="1"/>
    </xf>
    <xf applyAlignment="1" applyBorder="1" applyFill="1" applyFont="1" borderId="25" fillId="10" fontId="2" numFmtId="0" xfId="0">
      <alignment horizontal="left" vertical="center"/>
    </xf>
    <xf applyAlignment="1" applyBorder="1" applyFill="1" applyFont="1" borderId="26" fillId="10" fontId="8" numFmtId="0" xfId="1">
      <alignment horizontal="center" vertical="center" wrapText="1"/>
    </xf>
    <xf applyAlignment="1" applyBorder="1" applyFill="1" applyFont="1" borderId="27" fillId="10" fontId="2" numFmtId="0" xfId="1">
      <alignment horizontal="center" vertical="center" wrapText="1"/>
    </xf>
    <xf applyAlignment="1" applyBorder="1" applyFill="1" applyFont="1" borderId="28" fillId="10" fontId="2" numFmtId="0" xfId="0">
      <alignment horizontal="left" vertical="center"/>
    </xf>
    <xf applyAlignment="1" applyBorder="1" applyFill="1" applyFont="1" borderId="0" fillId="10" fontId="2" numFmtId="0" xfId="1">
      <alignment horizontal="center" vertical="center" wrapText="1"/>
    </xf>
    <xf applyAlignment="1" applyBorder="1" applyFill="1" applyFont="1" borderId="29" fillId="10" fontId="2" numFmtId="0" xfId="1">
      <alignment horizontal="center" vertical="center" wrapText="1"/>
    </xf>
    <xf applyAlignment="1" applyBorder="1" applyFill="1" applyFont="1" borderId="0" fillId="10" fontId="2" numFmtId="0" xfId="1">
      <alignment horizontal="left" vertical="center"/>
    </xf>
    <xf applyAlignment="1" applyBorder="1" borderId="28" fillId="3" fontId="2" numFmtId="0" xfId="2">
      <alignment horizontal="left" vertical="center"/>
    </xf>
    <xf applyAlignment="1" applyBorder="1" borderId="0" fillId="3" fontId="2" numFmtId="0" xfId="2">
      <alignment horizontal="center" vertical="center" wrapText="1"/>
    </xf>
    <xf applyAlignment="1" applyBorder="1" applyNumberFormat="1" borderId="0" fillId="3" fontId="2" numFmtId="3" xfId="2">
      <alignment vertical="center"/>
    </xf>
    <xf applyAlignment="1" applyBorder="1" applyNumberFormat="1" borderId="29" fillId="3" fontId="2" numFmtId="3" xfId="2">
      <alignment horizontal="left" vertical="center" wrapText="1"/>
    </xf>
    <xf applyAlignment="1" applyBorder="1" borderId="30" fillId="3" fontId="2" numFmtId="0" xfId="2">
      <alignment horizontal="left" vertical="center" wrapText="1"/>
    </xf>
    <xf applyAlignment="1" applyBorder="1" borderId="32" fillId="3" fontId="2" numFmtId="0" xfId="2">
      <alignment horizontal="left" vertical="center" wrapText="1"/>
    </xf>
    <xf applyAlignment="1" applyBorder="1" borderId="33" fillId="3" fontId="2" numFmtId="0" xfId="2">
      <alignment horizontal="left" vertical="center" wrapText="1"/>
    </xf>
    <xf applyAlignment="1" applyBorder="1" borderId="34" fillId="3" fontId="2" numFmtId="0" xfId="2">
      <alignment horizontal="left" vertical="center"/>
    </xf>
    <xf applyAlignment="1" applyBorder="1" borderId="34" fillId="3" fontId="2" numFmtId="0" xfId="2">
      <alignment horizontal="left" vertical="center"/>
    </xf>
    <xf applyAlignment="1" applyBorder="1" applyFill="1" borderId="35" fillId="9" fontId="2" numFmtId="0" xfId="2">
      <alignment horizontal="left" vertical="center"/>
    </xf>
    <xf applyAlignment="1" applyBorder="1" applyFill="1" applyFont="1" borderId="0" fillId="8" fontId="2" numFmtId="0" xfId="0">
      <alignment vertical="center"/>
    </xf>
    <xf applyAlignment="1" applyBorder="1" applyFill="1" borderId="0" fillId="8" fontId="2" numFmtId="0" xfId="3">
      <alignment vertical="center"/>
    </xf>
    <xf applyAlignment="1" applyBorder="1" applyFill="1" applyNumberFormat="1" borderId="0" fillId="8" fontId="2" numFmtId="164" xfId="3">
      <alignment horizontal="center" vertical="center" wrapText="1"/>
    </xf>
    <xf applyAlignment="1" applyBorder="1" applyFill="1" applyNumberFormat="1" borderId="0" fillId="8" fontId="2" numFmtId="164" xfId="3">
      <alignment horizontal="right" vertical="center"/>
    </xf>
    <xf applyAlignment="1" applyBorder="1" applyNumberFormat="1" borderId="41" fillId="3" fontId="2" numFmtId="3" xfId="2">
      <alignment horizontal="center" vertical="center" wrapText="1"/>
    </xf>
    <xf applyAlignment="1" applyBorder="1" applyFill="1" borderId="12" fillId="11" fontId="0" numFmtId="0" xfId="0">
      <alignment horizontal="center" vertical="center" wrapText="1"/>
    </xf>
    <xf applyAlignment="1" applyBorder="1" applyFill="1" applyNumberFormat="1" borderId="13" fillId="11" fontId="0" numFmtId="3" xfId="0">
      <alignment horizontal="center" vertical="center" wrapText="1"/>
    </xf>
    <xf applyAlignment="1" applyBorder="1" applyFill="1" applyNumberFormat="1" borderId="0" fillId="11" fontId="0" numFmtId="3" xfId="0">
      <alignment horizontal="center" vertical="center" wrapText="1"/>
    </xf>
    <xf applyAlignment="1" applyBorder="1" applyFill="1" applyNumberFormat="1" borderId="14" fillId="11" fontId="0" numFmtId="3" xfId="0">
      <alignment horizontal="center" vertical="center" wrapText="1"/>
    </xf>
    <xf applyAlignment="1" applyBorder="1" applyFill="1" applyNumberFormat="1" borderId="15" fillId="11" fontId="0" numFmtId="3" xfId="0">
      <alignment horizontal="left" vertical="center" wrapText="1"/>
    </xf>
    <xf applyAlignment="1" applyBorder="1" applyFill="1" applyNumberFormat="1" borderId="29" fillId="11" fontId="0" numFmtId="3" xfId="0">
      <alignment horizontal="left" vertical="center" wrapText="1"/>
    </xf>
    <xf applyAlignment="1" applyBorder="1" applyFill="1" applyFont="1" borderId="7" fillId="11" fontId="7" numFmtId="0" xfId="0">
      <alignment horizontal="center" vertical="center" wrapText="1"/>
    </xf>
    <xf applyAlignment="1" applyBorder="1" applyFill="1" applyFont="1" borderId="12" fillId="11" fontId="7" numFmtId="0" xfId="0">
      <alignment horizontal="center" vertical="center" wrapText="1"/>
    </xf>
    <xf applyAlignment="1" applyBorder="1" applyFill="1" applyFont="1" borderId="15" fillId="11" fontId="7" numFmtId="0" xfId="0">
      <alignment horizontal="center" vertical="center" wrapText="1"/>
    </xf>
    <xf applyAlignment="1" applyBorder="1" applyFill="1" applyFont="1" applyNumberFormat="1" borderId="18" fillId="11" fontId="4" numFmtId="3" xfId="3">
      <alignment horizontal="left" vertical="center" wrapText="1"/>
    </xf>
    <xf applyAlignment="1" applyBorder="1" applyFill="1" applyFont="1" applyNumberFormat="1" borderId="31" fillId="11" fontId="4" numFmtId="3" xfId="3">
      <alignment horizontal="left" vertical="center" wrapText="1"/>
    </xf>
    <xf applyAlignment="1" applyBorder="1" applyFill="1" borderId="16" fillId="11" fontId="0" numFmtId="0" xfId="0">
      <alignment horizontal="center" vertical="center" wrapText="1"/>
    </xf>
    <xf applyAlignment="1" applyBorder="1" applyFill="1" borderId="17" fillId="11" fontId="0" numFmtId="0" xfId="0">
      <alignment horizontal="center" vertical="center" wrapText="1"/>
    </xf>
    <xf applyAlignment="1" applyBorder="1" applyFill="1" borderId="19" fillId="11" fontId="0" numFmtId="0" xfId="0">
      <alignment horizontal="center" vertical="center" wrapText="1"/>
    </xf>
    <xf applyAlignment="1" applyBorder="1" applyFill="1" applyFont="1" applyNumberFormat="1" borderId="18" fillId="11" fontId="4" numFmtId="3" xfId="3">
      <alignment vertical="center" wrapText="1"/>
    </xf>
    <xf applyAlignment="1" applyBorder="1" applyFill="1" applyFont="1" applyNumberFormat="1" borderId="31" fillId="11" fontId="4" numFmtId="3" xfId="3">
      <alignment vertical="center" wrapText="1"/>
    </xf>
    <xf applyAlignment="1" applyBorder="1" applyFill="1" borderId="16" fillId="11" fontId="0" numFmtId="0" xfId="0">
      <alignment vertical="center" wrapText="1"/>
    </xf>
    <xf applyAlignment="1" applyBorder="1" applyFill="1" borderId="17" fillId="11" fontId="0" numFmtId="0" xfId="0">
      <alignment vertical="center" wrapText="1"/>
    </xf>
    <xf applyAlignment="1" applyBorder="1" applyFill="1" borderId="19" fillId="11" fontId="0" numFmtId="0" xfId="0">
      <alignment vertical="center" wrapText="1"/>
    </xf>
    <xf applyAlignment="1" applyBorder="1" applyFill="1" borderId="34" fillId="11" fontId="2" numFmtId="0" xfId="2">
      <alignment horizontal="left" vertical="center"/>
    </xf>
    <xf applyAlignment="1" applyBorder="1" applyFill="1" borderId="17" fillId="11" fontId="0" numFmtId="0" xfId="0">
      <alignment horizontal="center" vertical="center" wrapText="1"/>
    </xf>
    <xf applyAlignment="1" applyBorder="1" applyFill="1" applyNumberFormat="1" borderId="17" fillId="11" fontId="0" numFmtId="3" xfId="0">
      <alignment vertical="center" wrapText="1"/>
    </xf>
    <xf applyAlignment="1" applyBorder="1" applyFill="1" applyFont="1" applyNumberFormat="1" borderId="9" fillId="11" fontId="4" numFmtId="3" xfId="3">
      <alignment horizontal="left" vertical="center" wrapText="1"/>
    </xf>
    <xf applyAlignment="1" applyBorder="1" applyFill="1" applyFont="1" applyNumberFormat="1" borderId="29" fillId="11" fontId="4" numFmtId="3" xfId="3">
      <alignment horizontal="left" vertical="center" wrapText="1"/>
    </xf>
    <xf applyAlignment="1" applyBorder="1" applyFill="1" applyNumberFormat="1" borderId="24" fillId="11" fontId="0" numFmtId="3" xfId="0">
      <alignment horizontal="center" vertical="center" wrapText="1"/>
    </xf>
    <xf applyAlignment="1" applyBorder="1" applyFill="1" applyNumberFormat="1" borderId="0" fillId="11" fontId="0" numFmtId="3" xfId="0">
      <alignment horizontal="left" vertical="center" wrapText="1"/>
    </xf>
    <xf applyAlignment="1" applyBorder="1" applyFill="1" applyFont="1" applyProtection="1" borderId="0" fillId="8" fontId="4" numFmtId="0" xfId="1">
      <alignment horizontal="left" vertical="center" wrapText="1"/>
      <protection locked="0"/>
    </xf>
    <xf applyAlignment="1" applyBorder="1" applyNumberFormat="1" applyProtection="1" borderId="10" fillId="0" fontId="0" numFmtId="3" xfId="0">
      <alignment horizontal="center" vertical="center" wrapText="1"/>
      <protection locked="0"/>
    </xf>
    <xf applyAlignment="1" applyBorder="1" applyNumberFormat="1" applyProtection="1" borderId="7" fillId="0" fontId="0" numFmtId="3" xfId="0">
      <alignment horizontal="center" vertical="center" wrapText="1"/>
      <protection locked="0"/>
    </xf>
    <xf applyAlignment="1" applyBorder="1" applyProtection="1" borderId="7" fillId="0" fontId="0" numFmtId="0" xfId="0">
      <alignment horizontal="left" vertical="center" wrapText="1"/>
      <protection locked="0"/>
    </xf>
    <xf applyAlignment="1" applyBorder="1" applyFill="1" applyNumberFormat="1" applyProtection="1" borderId="31" fillId="8" fontId="0" numFmtId="3" xfId="0">
      <alignment horizontal="left" vertical="center" wrapText="1"/>
      <protection locked="0"/>
    </xf>
    <xf applyAlignment="1" applyBorder="1" applyNumberFormat="1" applyProtection="1" borderId="14" fillId="0" fontId="0" numFmtId="3" xfId="0">
      <alignment horizontal="center" vertical="center" wrapText="1"/>
      <protection locked="0"/>
    </xf>
    <xf applyAlignment="1" applyBorder="1" applyNumberFormat="1" applyProtection="1" borderId="12" fillId="0" fontId="0" numFmtId="3" xfId="0">
      <alignment horizontal="center" vertical="center" wrapText="1"/>
      <protection locked="0"/>
    </xf>
    <xf applyAlignment="1" applyBorder="1" applyProtection="1" borderId="12" fillId="0" fontId="0" numFmtId="0" xfId="0">
      <alignment horizontal="left" vertical="center" wrapText="1"/>
      <protection locked="0"/>
    </xf>
    <xf applyAlignment="1" applyBorder="1" applyNumberFormat="1" applyProtection="1" borderId="24" fillId="0" fontId="0" numFmtId="3" xfId="0">
      <alignment horizontal="center" vertical="center" wrapText="1"/>
      <protection locked="0"/>
    </xf>
    <xf applyAlignment="1" applyBorder="1" applyNumberFormat="1" applyProtection="1" borderId="15" fillId="0" fontId="0" numFmtId="3" xfId="0">
      <alignment horizontal="center" vertical="center" wrapText="1"/>
      <protection locked="0"/>
    </xf>
    <xf applyAlignment="1" applyBorder="1" applyProtection="1" borderId="15" fillId="0" fontId="0" numFmtId="0" xfId="0">
      <alignment horizontal="left" vertical="center" wrapText="1"/>
      <protection locked="0"/>
    </xf>
    <xf applyAlignment="1" applyBorder="1" applyNumberFormat="1" applyProtection="1" borderId="16" fillId="0" fontId="0" numFmtId="3" xfId="0">
      <alignment horizontal="center" vertical="center" wrapText="1"/>
      <protection locked="0"/>
    </xf>
    <xf applyAlignment="1" applyBorder="1" applyNumberFormat="1" applyProtection="1" borderId="17" fillId="0" fontId="0" numFmtId="3" xfId="0">
      <alignment horizontal="center" vertical="center" wrapText="1"/>
      <protection locked="0"/>
    </xf>
    <xf applyAlignment="1" applyBorder="1" applyNumberFormat="1" applyProtection="1" borderId="19" fillId="0" fontId="0" numFmtId="3" xfId="0">
      <alignment horizontal="center" vertical="center" wrapText="1"/>
      <protection locked="0"/>
    </xf>
    <xf applyAlignment="1" applyBorder="1" applyNumberFormat="1" applyProtection="1" borderId="0" fillId="0" fontId="0" numFmtId="3" xfId="0">
      <alignment horizontal="left" vertical="center" wrapText="1"/>
      <protection locked="0"/>
    </xf>
    <xf applyAlignment="1" applyBorder="1" applyFill="1" applyFont="1" applyNumberFormat="1" applyProtection="1" borderId="31" fillId="8" fontId="4" numFmtId="3" xfId="3">
      <alignment horizontal="left" vertical="center" wrapText="1"/>
      <protection locked="0"/>
    </xf>
    <xf applyAlignment="1" applyBorder="1" applyFill="1" applyFont="1" applyProtection="1" borderId="34" fillId="8" fontId="4" numFmtId="0" xfId="2">
      <alignment horizontal="right" vertical="center"/>
      <protection locked="0"/>
    </xf>
    <xf applyAlignment="1" applyBorder="1" applyProtection="1" borderId="16" fillId="0" fontId="0" numFmtId="0" xfId="0">
      <alignment horizontal="center" vertical="center" wrapText="1"/>
      <protection locked="0"/>
    </xf>
    <xf applyAlignment="1" applyBorder="1" applyProtection="1" borderId="17" fillId="0" fontId="0" numFmtId="0" xfId="0">
      <alignment horizontal="center" vertical="center" wrapText="1"/>
      <protection locked="0"/>
    </xf>
    <xf applyAlignment="1" applyBorder="1" applyProtection="1" borderId="19" fillId="0" fontId="0" numFmtId="0" xfId="0">
      <alignment horizontal="center" vertical="center" wrapText="1"/>
      <protection locked="0"/>
    </xf>
    <xf applyAlignment="1" applyBorder="1" applyFill="1" applyFont="1" applyNumberFormat="1" applyProtection="1" borderId="18" fillId="8" fontId="4" numFmtId="3" xfId="3">
      <alignment vertical="center" wrapText="1"/>
      <protection locked="0"/>
    </xf>
    <xf applyAlignment="1" applyBorder="1" applyFill="1" applyFont="1" applyNumberFormat="1" applyProtection="1" borderId="31" fillId="8" fontId="4" numFmtId="3" xfId="3">
      <alignment vertical="center" wrapText="1"/>
      <protection locked="0"/>
    </xf>
    <xf applyAlignment="1" applyBorder="1" applyFill="1" applyFont="1" applyNumberFormat="1" applyProtection="1" borderId="18" fillId="8" fontId="4" numFmtId="3" xfId="3">
      <alignment horizontal="left" vertical="center" wrapText="1"/>
      <protection locked="0"/>
    </xf>
    <xf applyAlignment="1" applyBorder="1" applyProtection="1" borderId="36" fillId="0" fontId="0" numFmtId="0" xfId="0">
      <alignment vertical="center" wrapText="1"/>
      <protection locked="0"/>
    </xf>
    <xf applyAlignment="1" applyBorder="1" applyProtection="1" borderId="37" fillId="0" fontId="0" numFmtId="0" xfId="0">
      <alignment vertical="center" wrapText="1"/>
      <protection locked="0"/>
    </xf>
    <xf applyAlignment="1" applyBorder="1" applyProtection="1" borderId="38" fillId="0" fontId="0" numFmtId="0" xfId="0">
      <alignment vertical="center" wrapText="1"/>
      <protection locked="0"/>
    </xf>
    <xf applyAlignment="1" applyBorder="1" applyFill="1" applyFont="1" applyNumberFormat="1" applyProtection="1" borderId="39" fillId="8" fontId="4" numFmtId="3" xfId="3">
      <alignment vertical="center" wrapText="1"/>
      <protection locked="0"/>
    </xf>
    <xf applyAlignment="1" applyBorder="1" applyFill="1" applyFont="1" applyNumberFormat="1" applyProtection="1" borderId="40" fillId="8" fontId="4" numFmtId="3" xfId="3">
      <alignment vertical="center" wrapText="1"/>
      <protection locked="0"/>
    </xf>
  </cellXfs>
  <cellStyles count="6">
    <cellStyle builtinId="32" name="60 % – Zvýraznění1" xfId="3"/>
    <cellStyle builtinId="27" name="Chybně" xfId="1"/>
    <cellStyle builtinId="0" name="Normální" xfId="0"/>
    <cellStyle builtinId="29" name="Zvýraznění 1" xfId="2"/>
    <cellStyle builtinId="41" name="Zvýraznění 4" xfId="4"/>
    <cellStyle builtinId="49" name="Zvýraznění 6" xf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169333</xdr:colOff>
      <xdr:row>0</xdr:row>
      <xdr:rowOff>63500</xdr:rowOff>
    </xdr:from>
    <xdr:to>
      <xdr:col>6</xdr:col>
      <xdr:colOff>422275</xdr:colOff>
      <xdr:row>0</xdr:row>
      <xdr:rowOff>654685</xdr:rowOff>
    </xdr:to>
    <xdr:pic>
      <xdr:nvPicPr>
        <xdr:cNvPr descr="V:\PUBLICITA\OBDOBÍ _2014+\VIZUALNI_IDENTITA\logo\OPZ_CB_cerne.jpg" id="2" name="Obrázek 1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6350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etr_soukrom&#233;/WORK/Dotovan&#233;_vzd&#283;l&#225;v&#225;n&#237;/POVZ_II/ABB_odeslan&#233;_formul&#225;&#345;e/ROTAS%20STROJ&#205;RNY%20spol.%20s%20r.o/Z&#225;kladn&#237;%20tabulka%20POVZ%20II%20ROTAS%20v.05%20var.03.xlsm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"/>
      <sheetName val="FU-2"/>
      <sheetName val="FU"/>
      <sheetName val="ZP"/>
      <sheetName val="CU"/>
      <sheetName val="OSSZ"/>
      <sheetName val="MZDY"/>
      <sheetName val="Přehled"/>
      <sheetName val="Krycí list"/>
      <sheetName val="Poptávka"/>
      <sheetName val="Max.ceny"/>
      <sheetName val="Souhrn"/>
      <sheetName val="Kurzy"/>
      <sheetName val="HOME"/>
      <sheetName val="Kontakt"/>
      <sheetName val="č_dohod"/>
      <sheetName val="A_Hrom_koresp"/>
      <sheetName val="B_Nabídka"/>
      <sheetName val="C_seznamy_zam"/>
      <sheetName val="Dotazník_MPSV"/>
      <sheetName val="žádost (1)"/>
      <sheetName val="žádost (3)"/>
      <sheetName val="žádost (2)"/>
      <sheetName val="žádost (4)"/>
      <sheetName val="žádost (5)"/>
      <sheetName val="žádost (6)"/>
      <sheetName val="žádost (7)"/>
      <sheetName val="žádost (8)"/>
      <sheetName val="žádost (9)"/>
      <sheetName val="žádost (10)"/>
      <sheetName val="žádost (11)"/>
      <sheetName val="žádost (12)"/>
      <sheetName val="žádost (13)"/>
      <sheetName val="žádost (14)"/>
      <sheetName val="žádost (15)"/>
      <sheetName val="žádost (16)"/>
      <sheetName val="žádost (17)"/>
      <sheetName val="žádost (18)"/>
      <sheetName val="žádost (19)"/>
      <sheetName val="žádost (20)"/>
      <sheetName val="seznamy_zam_S"/>
      <sheetName val="seznamy_zam_P"/>
      <sheetName val="prohlášení"/>
      <sheetName val="Harmon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APS Fabrio - optimalizace výroby - plánování + výroba</v>
          </cell>
        </row>
        <row r="6">
          <cell r="D6" t="str">
            <v>APS Fabrio - optimalizace výroby - obchod</v>
          </cell>
        </row>
        <row r="8">
          <cell r="D8" t="str">
            <v>APS Fabrio - optimalizace výroby - nákup + ekonomika</v>
          </cell>
        </row>
      </sheetData>
      <sheetData sheetId="12"/>
      <sheetData sheetId="13"/>
      <sheetData sheetId="14"/>
      <sheetData sheetId="15"/>
      <sheetData sheetId="16">
        <row r="2">
          <cell r="C2" t="str">
            <v>ROTAS STROJÍRNY spol. s r.o.</v>
          </cell>
          <cell r="E2">
            <v>64356922</v>
          </cell>
          <cell r="N2" t="str">
            <v>Nejdecká</v>
          </cell>
          <cell r="O2">
            <v>183</v>
          </cell>
          <cell r="AA2" t="str">
            <v>Rotava</v>
          </cell>
          <cell r="AB2" t="str">
            <v>358 01</v>
          </cell>
          <cell r="GL2" t="str">
            <v>APS Fabrio pro optimalizaci výroby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W31"/>
  <sheetViews>
    <sheetView showGridLines="0" tabSelected="1" workbookViewId="0" zoomScale="90" zoomScaleNormal="90">
      <pane activePane="bottomRight" state="frozen" topLeftCell="C8" xSplit="2" ySplit="7"/>
      <selection activeCell="C1" pane="topRight" sqref="C1"/>
      <selection activeCell="A4" pane="bottomLeft" sqref="A4"/>
      <selection activeCell="H12" pane="bottomRight" sqref="H12:H14"/>
    </sheetView>
  </sheetViews>
  <sheetFormatPr defaultRowHeight="15" x14ac:dyDescent="0.25"/>
  <cols>
    <col min="1" max="1" customWidth="true" style="53" width="3.28515625" collapsed="false"/>
    <col min="2" max="2" customWidth="true" style="2" width="25.28515625" collapsed="false"/>
    <col min="3" max="4" customWidth="true" style="15" width="7.0" collapsed="false"/>
    <col min="5" max="6" customWidth="true" hidden="true" style="5" width="10.0" collapsed="false"/>
    <col min="7" max="9" customWidth="true" style="5" width="10.0" collapsed="false"/>
    <col min="10" max="11" customWidth="true" style="18" width="50.85546875" collapsed="false"/>
    <col min="12" max="12" customWidth="true" hidden="true" style="4" width="56.5703125" collapsed="false"/>
    <col min="13" max="13" customWidth="true" hidden="true" style="1" width="9.140625" collapsed="false"/>
    <col min="14" max="14" customWidth="true" hidden="true" width="11.0" collapsed="false"/>
    <col min="15" max="17" customWidth="true" hidden="true" style="5" width="10.0" collapsed="false"/>
    <col min="18" max="18" customWidth="true" hidden="true" style="36" width="15.7109375" collapsed="false"/>
    <col min="19" max="19" customWidth="true" hidden="true" style="37" width="44.140625" collapsed="false"/>
    <col min="20" max="23" customWidth="true" hidden="true" style="5" width="10.0" collapsed="false"/>
  </cols>
  <sheetData>
    <row customHeight="1" ht="55.5" r="1" spans="1:23" thickBot="1" x14ac:dyDescent="0.3">
      <c r="R1" s="6"/>
    </row>
    <row customHeight="1" ht="28.5" r="2" spans="1:23" thickTop="1" x14ac:dyDescent="0.25">
      <c r="A2" s="101"/>
      <c r="B2" s="84"/>
      <c r="C2" s="85" t="s">
        <v>30</v>
      </c>
      <c r="D2" s="85"/>
      <c r="E2" s="85"/>
      <c r="F2" s="85"/>
      <c r="G2" s="85"/>
      <c r="H2" s="85"/>
      <c r="I2" s="85"/>
      <c r="J2" s="85"/>
      <c r="K2" s="86" t="s">
        <v>38</v>
      </c>
      <c r="L2" s="68" t="s">
        <v>18</v>
      </c>
      <c r="M2" s="68"/>
      <c r="N2" s="68"/>
      <c r="O2" s="68"/>
      <c r="P2" s="68"/>
      <c r="Q2" s="68"/>
      <c r="R2" s="68"/>
      <c r="S2" s="69" t="s">
        <v>19</v>
      </c>
      <c r="T2" s="70"/>
      <c r="U2" s="70"/>
      <c r="V2" s="70"/>
      <c r="W2" s="71"/>
    </row>
    <row customHeight="1" ht="20.25" r="3" spans="1:23" x14ac:dyDescent="0.25">
      <c r="A3" s="101"/>
      <c r="B3" s="87" t="s">
        <v>33</v>
      </c>
      <c r="C3" s="132"/>
      <c r="D3" s="132"/>
      <c r="E3" s="132"/>
      <c r="F3" s="132"/>
      <c r="G3" s="132"/>
      <c r="H3" s="132"/>
      <c r="I3" s="132"/>
      <c r="J3" s="132"/>
      <c r="K3" s="89" t="str">
        <f>[1]A_Hrom_koresp!$GL$2</f>
        <v>APS Fabrio pro optimalizaci výroby</v>
      </c>
      <c r="L3" s="61"/>
      <c r="M3" s="61"/>
      <c r="N3" s="61"/>
      <c r="O3" s="61"/>
      <c r="P3" s="61"/>
      <c r="Q3" s="61"/>
      <c r="R3" s="61"/>
      <c r="S3" s="58"/>
      <c r="T3" s="59"/>
      <c r="U3" s="59"/>
      <c r="V3" s="59"/>
      <c r="W3" s="60"/>
    </row>
    <row customHeight="1" ht="20.25" r="4" spans="1:23" x14ac:dyDescent="0.25">
      <c r="A4" s="101"/>
      <c r="B4" s="87" t="s">
        <v>34</v>
      </c>
      <c r="C4" s="90" t="str">
        <f>CONCATENATE([1]A_Hrom_koresp!$C$2,", ",[1]A_Hrom_koresp!$N$2," ",[1]A_Hrom_koresp!$O$2,", ",[1]A_Hrom_koresp!$AA$2," ",[1]A_Hrom_koresp!$AB$2,", IČO ",[1]A_Hrom_koresp!$E$2)</f>
        <v>ROTAS STROJÍRNY spol. s r.o., Nejdecká 183, Rotava 358 01, IČO 64356922</v>
      </c>
      <c r="D4" s="88"/>
      <c r="E4" s="88"/>
      <c r="F4" s="88"/>
      <c r="G4" s="88"/>
      <c r="H4" s="88"/>
      <c r="I4" s="88"/>
      <c r="J4" s="88"/>
      <c r="K4" s="89"/>
      <c r="L4" s="61"/>
      <c r="M4" s="61"/>
      <c r="N4" s="61"/>
      <c r="O4" s="61"/>
      <c r="P4" s="61"/>
      <c r="Q4" s="61"/>
      <c r="R4" s="61"/>
      <c r="S4" s="58"/>
      <c r="T4" s="59"/>
      <c r="U4" s="59"/>
      <c r="V4" s="59"/>
      <c r="W4" s="60"/>
    </row>
    <row customHeight="1" ht="30" r="5" spans="1:23" x14ac:dyDescent="0.25">
      <c r="A5" s="102"/>
      <c r="B5" s="91"/>
      <c r="C5" s="92"/>
      <c r="D5" s="92"/>
      <c r="E5" s="93"/>
      <c r="F5" s="62" t="s">
        <v>1</v>
      </c>
      <c r="G5" s="62"/>
      <c r="H5" s="62"/>
      <c r="I5" s="62"/>
      <c r="J5" s="62"/>
      <c r="K5" s="105"/>
      <c r="L5" s="4" t="s">
        <v>2</v>
      </c>
      <c r="N5" s="3">
        <f>N6*1.2</f>
        <v>0</v>
      </c>
      <c r="R5" s="6"/>
      <c r="S5" s="63"/>
      <c r="T5" s="64"/>
      <c r="U5" s="64"/>
      <c r="V5" s="64"/>
      <c r="W5" s="65"/>
    </row>
    <row r="6" spans="1:23" x14ac:dyDescent="0.25">
      <c r="A6" s="102"/>
      <c r="B6" s="91"/>
      <c r="C6" s="7"/>
      <c r="D6" s="7"/>
      <c r="E6" s="8"/>
      <c r="F6" s="9"/>
      <c r="G6" s="10"/>
      <c r="H6" s="10">
        <f>SUM(H9:H17)</f>
        <v>0</v>
      </c>
      <c r="I6" s="10">
        <f>SUM(I9:I17)</f>
        <v>0</v>
      </c>
      <c r="J6" s="11"/>
      <c r="K6" s="94"/>
      <c r="N6" s="10">
        <f>SUM(N9:N30)</f>
        <v>0</v>
      </c>
      <c r="Q6" s="5">
        <f>SUM(Q9:Q30)</f>
        <v>0</v>
      </c>
      <c r="R6" s="6"/>
      <c r="S6" s="12"/>
      <c r="T6" s="6"/>
      <c r="U6" s="10">
        <f>SUM(U9:U30)</f>
        <v>0</v>
      </c>
      <c r="V6" s="6"/>
      <c r="W6" s="13">
        <f>SUM(W9:W30)</f>
        <v>0</v>
      </c>
    </row>
    <row customHeight="1" ht="105" r="7" spans="1:23" x14ac:dyDescent="0.25">
      <c r="A7" s="102"/>
      <c r="B7" s="91"/>
      <c r="C7" s="106" t="s">
        <v>3</v>
      </c>
      <c r="D7" s="106" t="s">
        <v>4</v>
      </c>
      <c r="E7" s="107" t="s">
        <v>5</v>
      </c>
      <c r="F7" s="108" t="s">
        <v>6</v>
      </c>
      <c r="G7" s="109" t="s">
        <v>35</v>
      </c>
      <c r="H7" s="109" t="s">
        <v>7</v>
      </c>
      <c r="I7" s="109" t="s">
        <v>8</v>
      </c>
      <c r="J7" s="110" t="s">
        <v>9</v>
      </c>
      <c r="K7" s="111" t="s">
        <v>20</v>
      </c>
      <c r="L7" s="4" t="s">
        <v>10</v>
      </c>
      <c r="M7" s="1" t="s">
        <v>11</v>
      </c>
      <c r="N7" s="15" t="s">
        <v>12</v>
      </c>
      <c r="O7" s="16" t="s">
        <v>13</v>
      </c>
      <c r="P7" s="16" t="s">
        <v>14</v>
      </c>
      <c r="Q7" s="16" t="s">
        <v>15</v>
      </c>
      <c r="R7" s="14" t="s">
        <v>16</v>
      </c>
      <c r="S7" s="66"/>
      <c r="T7" s="67"/>
      <c r="U7" s="67"/>
      <c r="V7" s="14" t="s">
        <v>17</v>
      </c>
      <c r="W7" s="17" t="s">
        <v>0</v>
      </c>
    </row>
    <row r="8" spans="1:23" x14ac:dyDescent="0.25">
      <c r="A8" s="102"/>
      <c r="B8" s="91"/>
      <c r="C8" s="106"/>
      <c r="D8" s="106"/>
      <c r="E8" s="107"/>
      <c r="F8" s="108"/>
      <c r="G8" s="130"/>
      <c r="H8" s="109"/>
      <c r="I8" s="108"/>
      <c r="J8" s="131"/>
      <c r="K8" s="111"/>
      <c r="O8" s="16"/>
      <c r="P8" s="16"/>
      <c r="Q8" s="16"/>
      <c r="R8" s="14"/>
      <c r="S8" s="19"/>
      <c r="T8" s="14"/>
      <c r="U8" s="14"/>
      <c r="V8" s="14"/>
      <c r="W8" s="17"/>
    </row>
    <row customFormat="1" customHeight="1" ht="14.25" r="9" s="45" spans="1:23" x14ac:dyDescent="0.25">
      <c r="A9" s="103"/>
      <c r="B9" s="95" t="str">
        <f>[1]Souhrn!$D5</f>
        <v>APS Fabrio - optimalizace výroby - plánování + výroba</v>
      </c>
      <c r="C9" s="112" t="s">
        <v>32</v>
      </c>
      <c r="D9" s="72">
        <v>1</v>
      </c>
      <c r="E9" s="38">
        <f>F9/1.2</f>
        <v>13750</v>
      </c>
      <c r="F9" s="39">
        <v>16500</v>
      </c>
      <c r="G9" s="133"/>
      <c r="H9" s="133"/>
      <c r="I9" s="134"/>
      <c r="J9" s="135"/>
      <c r="K9" s="136" t="s">
        <v>21</v>
      </c>
      <c r="L9" s="4"/>
      <c r="M9" s="41"/>
      <c r="N9" s="41"/>
      <c r="O9" s="42"/>
      <c r="P9" s="42">
        <f ref="P9:P30" si="0" t="shared">M9-O9</f>
        <v>0</v>
      </c>
      <c r="Q9" s="42"/>
      <c r="R9" s="43"/>
      <c r="S9" s="22"/>
      <c r="T9" s="43"/>
      <c r="U9" s="43"/>
      <c r="V9" s="43"/>
      <c r="W9" s="44">
        <f>V9*D9</f>
        <v>0</v>
      </c>
    </row>
    <row customFormat="1" customHeight="1" ht="14.25" r="10" s="45" spans="1:23" x14ac:dyDescent="0.25">
      <c r="A10" s="103"/>
      <c r="B10" s="96"/>
      <c r="C10" s="113"/>
      <c r="D10" s="73"/>
      <c r="E10" s="38"/>
      <c r="F10" s="39"/>
      <c r="G10" s="137"/>
      <c r="H10" s="137"/>
      <c r="I10" s="138"/>
      <c r="J10" s="139"/>
      <c r="K10" s="136" t="s">
        <v>22</v>
      </c>
      <c r="L10" s="4"/>
      <c r="M10" s="41"/>
      <c r="N10" s="41"/>
      <c r="O10" s="42"/>
      <c r="P10" s="42"/>
      <c r="Q10" s="42"/>
      <c r="R10" s="43"/>
      <c r="S10" s="22"/>
      <c r="T10" s="43"/>
      <c r="U10" s="43"/>
      <c r="V10" s="43"/>
      <c r="W10" s="44"/>
    </row>
    <row customFormat="1" customHeight="1" ht="14.25" r="11" s="45" spans="1:23" x14ac:dyDescent="0.25">
      <c r="A11" s="103"/>
      <c r="B11" s="97"/>
      <c r="C11" s="114"/>
      <c r="D11" s="74"/>
      <c r="E11" s="38"/>
      <c r="F11" s="39"/>
      <c r="G11" s="140"/>
      <c r="H11" s="140"/>
      <c r="I11" s="141"/>
      <c r="J11" s="142"/>
      <c r="K11" s="136" t="s">
        <v>23</v>
      </c>
      <c r="L11" s="4"/>
      <c r="M11" s="41"/>
      <c r="N11" s="41"/>
      <c r="O11" s="42"/>
      <c r="P11" s="42"/>
      <c r="Q11" s="42"/>
      <c r="R11" s="43"/>
      <c r="S11" s="22"/>
      <c r="T11" s="43"/>
      <c r="U11" s="43"/>
      <c r="V11" s="43"/>
      <c r="W11" s="44"/>
    </row>
    <row customFormat="1" customHeight="1" ht="19.5" r="12" s="45" spans="1:23" x14ac:dyDescent="0.25">
      <c r="A12" s="103"/>
      <c r="B12" s="95" t="str">
        <f>[1]Souhrn!$D6</f>
        <v>APS Fabrio - optimalizace výroby - obchod</v>
      </c>
      <c r="C12" s="112" t="s">
        <v>32</v>
      </c>
      <c r="D12" s="72">
        <v>1</v>
      </c>
      <c r="E12" s="38">
        <f>F12/1.2</f>
        <v>11666.666666666668</v>
      </c>
      <c r="F12" s="39">
        <v>14000</v>
      </c>
      <c r="G12" s="133"/>
      <c r="H12" s="133"/>
      <c r="I12" s="134"/>
      <c r="J12" s="135"/>
      <c r="K12" s="136" t="s">
        <v>21</v>
      </c>
      <c r="L12" s="24"/>
      <c r="M12" s="41"/>
      <c r="N12" s="41"/>
      <c r="O12" s="42"/>
      <c r="P12" s="42">
        <f si="0" t="shared"/>
        <v>0</v>
      </c>
      <c r="Q12" s="42"/>
      <c r="R12" s="43"/>
      <c r="S12" s="19"/>
      <c r="T12" s="43"/>
      <c r="U12" s="43"/>
      <c r="V12" s="43"/>
      <c r="W12" s="44">
        <f>V12*D12</f>
        <v>0</v>
      </c>
    </row>
    <row customFormat="1" r="13" s="45" spans="1:23" x14ac:dyDescent="0.25">
      <c r="A13" s="103"/>
      <c r="B13" s="96"/>
      <c r="C13" s="113"/>
      <c r="D13" s="73"/>
      <c r="E13" s="38"/>
      <c r="F13" s="39"/>
      <c r="G13" s="137"/>
      <c r="H13" s="137"/>
      <c r="I13" s="138"/>
      <c r="J13" s="139"/>
      <c r="K13" s="136" t="s">
        <v>22</v>
      </c>
      <c r="L13" s="24"/>
      <c r="M13" s="41"/>
      <c r="N13" s="41"/>
      <c r="O13" s="42"/>
      <c r="P13" s="42"/>
      <c r="Q13" s="42"/>
      <c r="R13" s="43"/>
      <c r="S13" s="19"/>
      <c r="T13" s="43"/>
      <c r="U13" s="43"/>
      <c r="V13" s="43"/>
      <c r="W13" s="44"/>
    </row>
    <row customFormat="1" r="14" s="45" spans="1:23" x14ac:dyDescent="0.25">
      <c r="A14" s="103"/>
      <c r="B14" s="97"/>
      <c r="C14" s="114"/>
      <c r="D14" s="74"/>
      <c r="E14" s="38"/>
      <c r="F14" s="39"/>
      <c r="G14" s="140"/>
      <c r="H14" s="140"/>
      <c r="I14" s="141"/>
      <c r="J14" s="142"/>
      <c r="K14" s="136" t="s">
        <v>23</v>
      </c>
      <c r="L14" s="24"/>
      <c r="M14" s="41"/>
      <c r="N14" s="41"/>
      <c r="O14" s="42"/>
      <c r="P14" s="42"/>
      <c r="Q14" s="42"/>
      <c r="R14" s="43"/>
      <c r="S14" s="19"/>
      <c r="T14" s="43"/>
      <c r="U14" s="43"/>
      <c r="V14" s="43"/>
      <c r="W14" s="44"/>
    </row>
    <row customFormat="1" customHeight="1" ht="16.5" r="15" s="45" spans="1:23" x14ac:dyDescent="0.25">
      <c r="A15" s="103"/>
      <c r="B15" s="95" t="str">
        <f>[1]Souhrn!$D8</f>
        <v>APS Fabrio - optimalizace výroby - nákup + ekonomika</v>
      </c>
      <c r="C15" s="112" t="s">
        <v>32</v>
      </c>
      <c r="D15" s="72">
        <v>1</v>
      </c>
      <c r="E15" s="38">
        <f>F15/1.2</f>
        <v>4000</v>
      </c>
      <c r="F15" s="39">
        <v>4800</v>
      </c>
      <c r="G15" s="133"/>
      <c r="H15" s="133"/>
      <c r="I15" s="134"/>
      <c r="J15" s="135"/>
      <c r="K15" s="136" t="s">
        <v>21</v>
      </c>
      <c r="L15" s="28"/>
      <c r="M15" s="41"/>
      <c r="N15" s="41"/>
      <c r="O15" s="46"/>
      <c r="P15" s="42">
        <f si="0" t="shared"/>
        <v>0</v>
      </c>
      <c r="Q15" s="42"/>
      <c r="R15" s="47"/>
      <c r="S15" s="19"/>
      <c r="T15" s="47"/>
      <c r="U15" s="47"/>
      <c r="V15" s="43"/>
      <c r="W15" s="44">
        <f>V15*D15</f>
        <v>0</v>
      </c>
    </row>
    <row customFormat="1" r="16" s="45" spans="1:23" x14ac:dyDescent="0.25">
      <c r="A16" s="103"/>
      <c r="B16" s="96"/>
      <c r="C16" s="113"/>
      <c r="D16" s="73"/>
      <c r="E16" s="38"/>
      <c r="F16" s="39"/>
      <c r="G16" s="137"/>
      <c r="H16" s="137"/>
      <c r="I16" s="138"/>
      <c r="J16" s="139"/>
      <c r="K16" s="136" t="s">
        <v>22</v>
      </c>
      <c r="L16" s="28"/>
      <c r="M16" s="41"/>
      <c r="N16" s="41"/>
      <c r="O16" s="46"/>
      <c r="P16" s="42"/>
      <c r="Q16" s="42"/>
      <c r="R16" s="47"/>
      <c r="S16" s="19"/>
      <c r="T16" s="47"/>
      <c r="U16" s="47"/>
      <c r="V16" s="43"/>
      <c r="W16" s="44"/>
    </row>
    <row r="17" spans="1:23" x14ac:dyDescent="0.25">
      <c r="A17" s="103"/>
      <c r="B17" s="97"/>
      <c r="C17" s="114"/>
      <c r="D17" s="74"/>
      <c r="E17" s="38">
        <f ref="E17" si="1" t="shared">F17/1.2</f>
        <v>15416.666666666668</v>
      </c>
      <c r="F17" s="39">
        <v>18500</v>
      </c>
      <c r="G17" s="140"/>
      <c r="H17" s="140"/>
      <c r="I17" s="141"/>
      <c r="J17" s="142"/>
      <c r="K17" s="136" t="s">
        <v>23</v>
      </c>
      <c r="N17" s="1"/>
      <c r="O17" s="25"/>
      <c r="P17" s="5">
        <f si="0" t="shared"/>
        <v>0</v>
      </c>
      <c r="R17" s="26"/>
      <c r="S17" s="27"/>
      <c r="T17" s="26"/>
      <c r="U17" s="26"/>
      <c r="V17" s="6"/>
      <c r="W17" s="23">
        <f>V17*D17</f>
        <v>0</v>
      </c>
    </row>
    <row customHeight="1" ht="13.5" r="18" spans="1:23" x14ac:dyDescent="0.25">
      <c r="A18" s="104"/>
      <c r="B18" s="125"/>
      <c r="C18" s="126"/>
      <c r="D18" s="126"/>
      <c r="E18" s="127"/>
      <c r="F18" s="127"/>
      <c r="G18" s="127"/>
      <c r="H18" s="127"/>
      <c r="I18" s="127"/>
      <c r="J18" s="128"/>
      <c r="K18" s="129"/>
      <c r="L18" s="51"/>
      <c r="M18" s="52"/>
      <c r="N18" s="53"/>
      <c r="O18" s="49"/>
      <c r="P18" s="50"/>
      <c r="Q18" s="50"/>
      <c r="R18" s="49"/>
      <c r="S18" s="54"/>
      <c r="T18" s="49"/>
      <c r="U18" s="49"/>
      <c r="V18" s="50"/>
      <c r="W18" s="50"/>
    </row>
    <row r="19" spans="1:23" x14ac:dyDescent="0.25">
      <c r="A19" s="104"/>
      <c r="B19" s="98" t="s">
        <v>36</v>
      </c>
      <c r="C19" s="143"/>
      <c r="D19" s="144"/>
      <c r="E19" s="144"/>
      <c r="F19" s="144"/>
      <c r="G19" s="144"/>
      <c r="H19" s="144"/>
      <c r="I19" s="145"/>
      <c r="J19" s="115" t="s">
        <v>28</v>
      </c>
      <c r="K19" s="116"/>
      <c r="M19" s="29"/>
      <c r="N19" s="1"/>
      <c r="O19" s="25"/>
      <c r="P19" s="5">
        <f si="0" t="shared"/>
        <v>0</v>
      </c>
      <c r="R19" s="26"/>
      <c r="S19" s="27"/>
      <c r="T19" s="26"/>
      <c r="U19" s="26"/>
      <c r="V19" s="6"/>
      <c r="W19" s="23">
        <f>V19*D19</f>
        <v>0</v>
      </c>
    </row>
    <row r="20" spans="1:23" x14ac:dyDescent="0.25">
      <c r="A20" s="104"/>
      <c r="B20" s="99" t="s">
        <v>31</v>
      </c>
      <c r="C20" s="75"/>
      <c r="D20" s="75"/>
      <c r="E20" s="75"/>
      <c r="F20" s="75"/>
      <c r="G20" s="75"/>
      <c r="H20" s="75"/>
      <c r="I20" s="76"/>
      <c r="J20" s="146"/>
      <c r="K20" s="116" t="s">
        <v>28</v>
      </c>
      <c r="M20" s="29"/>
      <c r="N20" s="1"/>
      <c r="O20" s="25"/>
      <c r="P20" s="5">
        <f ref="P20" si="2" t="shared">M20-O20</f>
        <v>0</v>
      </c>
      <c r="R20" s="26"/>
      <c r="S20" s="27"/>
      <c r="T20" s="26"/>
      <c r="U20" s="26"/>
      <c r="V20" s="6"/>
      <c r="W20" s="23">
        <f>V20*D20</f>
        <v>0</v>
      </c>
    </row>
    <row r="21" spans="1:23" x14ac:dyDescent="0.25">
      <c r="A21" s="104"/>
      <c r="B21" s="99" t="s">
        <v>29</v>
      </c>
      <c r="C21" s="75"/>
      <c r="D21" s="75"/>
      <c r="E21" s="75"/>
      <c r="F21" s="75"/>
      <c r="G21" s="75"/>
      <c r="H21" s="75"/>
      <c r="I21" s="75"/>
      <c r="J21" s="76"/>
      <c r="K21" s="147"/>
      <c r="M21" s="29"/>
      <c r="N21" s="1"/>
      <c r="O21" s="25"/>
      <c r="P21" s="5">
        <f ref="P21" si="3" t="shared">M21-O21</f>
        <v>0</v>
      </c>
      <c r="R21" s="26"/>
      <c r="S21" s="27"/>
      <c r="T21" s="26"/>
      <c r="U21" s="26"/>
      <c r="V21" s="6"/>
      <c r="W21" s="23">
        <f>V21*D21</f>
        <v>0</v>
      </c>
    </row>
    <row r="22" spans="1:23" x14ac:dyDescent="0.25">
      <c r="A22" s="104"/>
      <c r="B22" s="98" t="s">
        <v>43</v>
      </c>
      <c r="C22" s="117" t="s">
        <v>42</v>
      </c>
      <c r="D22" s="118"/>
      <c r="E22" s="118"/>
      <c r="F22" s="118"/>
      <c r="G22" s="119"/>
      <c r="H22" s="117" t="s">
        <v>41</v>
      </c>
      <c r="I22" s="119"/>
      <c r="J22" s="120" t="s">
        <v>39</v>
      </c>
      <c r="K22" s="121" t="s">
        <v>40</v>
      </c>
      <c r="M22" s="29"/>
      <c r="N22" s="1"/>
      <c r="O22" s="25"/>
      <c r="P22" s="5">
        <f si="0" t="shared"/>
        <v>0</v>
      </c>
      <c r="R22" s="26"/>
      <c r="S22" s="27"/>
      <c r="T22" s="26"/>
      <c r="U22" s="26"/>
      <c r="V22" s="6"/>
      <c r="W22" s="23">
        <f>V22*D22</f>
        <v>0</v>
      </c>
    </row>
    <row customHeight="1" ht="15" r="23" spans="1:23" x14ac:dyDescent="0.25">
      <c r="A23" s="104"/>
      <c r="B23" s="148" t="s">
        <v>25</v>
      </c>
      <c r="C23" s="149"/>
      <c r="D23" s="150"/>
      <c r="E23" s="150"/>
      <c r="F23" s="150"/>
      <c r="G23" s="151"/>
      <c r="H23" s="149"/>
      <c r="I23" s="151"/>
      <c r="J23" s="152"/>
      <c r="K23" s="153"/>
      <c r="M23" s="29"/>
      <c r="N23" s="1"/>
      <c r="O23" s="25"/>
      <c r="R23" s="26"/>
      <c r="S23" s="27"/>
      <c r="T23" s="26"/>
      <c r="U23" s="26"/>
      <c r="V23" s="6"/>
      <c r="W23" s="23"/>
    </row>
    <row r="24" spans="1:23" x14ac:dyDescent="0.25">
      <c r="A24" s="104"/>
      <c r="B24" s="148" t="s">
        <v>26</v>
      </c>
      <c r="C24" s="149"/>
      <c r="D24" s="150"/>
      <c r="E24" s="150"/>
      <c r="F24" s="150"/>
      <c r="G24" s="151"/>
      <c r="H24" s="149"/>
      <c r="I24" s="151"/>
      <c r="J24" s="154"/>
      <c r="K24" s="147"/>
      <c r="M24" s="29"/>
      <c r="N24" s="1"/>
      <c r="O24" s="25"/>
      <c r="R24" s="26"/>
      <c r="S24" s="27"/>
      <c r="T24" s="26"/>
      <c r="U24" s="26"/>
      <c r="V24" s="6"/>
      <c r="W24" s="23"/>
    </row>
    <row r="25" spans="1:23" x14ac:dyDescent="0.25">
      <c r="A25" s="104"/>
      <c r="B25" s="148" t="s">
        <v>27</v>
      </c>
      <c r="C25" s="149"/>
      <c r="D25" s="150"/>
      <c r="E25" s="150"/>
      <c r="F25" s="150"/>
      <c r="G25" s="151"/>
      <c r="H25" s="149"/>
      <c r="I25" s="151"/>
      <c r="J25" s="154"/>
      <c r="K25" s="147"/>
      <c r="M25" s="29"/>
      <c r="N25" s="1"/>
      <c r="O25" s="25"/>
      <c r="R25" s="26"/>
      <c r="S25" s="27"/>
      <c r="T25" s="26"/>
      <c r="U25" s="26"/>
      <c r="V25" s="6"/>
      <c r="W25" s="23"/>
    </row>
    <row r="26" spans="1:23" x14ac:dyDescent="0.25">
      <c r="A26" s="104"/>
      <c r="B26" s="98" t="s">
        <v>24</v>
      </c>
      <c r="C26" s="122" t="s">
        <v>44</v>
      </c>
      <c r="D26" s="123"/>
      <c r="E26" s="123"/>
      <c r="F26" s="123"/>
      <c r="G26" s="123"/>
      <c r="H26" s="123"/>
      <c r="I26" s="124"/>
      <c r="J26" s="120" t="s">
        <v>45</v>
      </c>
      <c r="K26" s="121" t="s">
        <v>46</v>
      </c>
      <c r="M26" s="29"/>
      <c r="N26" s="1"/>
      <c r="O26" s="25"/>
      <c r="R26" s="26"/>
      <c r="S26" s="27"/>
      <c r="T26" s="26"/>
      <c r="U26" s="26"/>
      <c r="V26" s="6"/>
      <c r="W26" s="23"/>
    </row>
    <row ht="15.75" r="27" spans="1:23" thickBot="1" x14ac:dyDescent="0.3">
      <c r="A27" s="104"/>
      <c r="B27" s="100"/>
      <c r="C27" s="155"/>
      <c r="D27" s="156"/>
      <c r="E27" s="156"/>
      <c r="F27" s="156"/>
      <c r="G27" s="156"/>
      <c r="H27" s="156"/>
      <c r="I27" s="157"/>
      <c r="J27" s="158"/>
      <c r="K27" s="159"/>
      <c r="M27" s="29"/>
      <c r="N27" s="1"/>
      <c r="O27" s="25"/>
      <c r="R27" s="26"/>
      <c r="S27" s="27"/>
      <c r="T27" s="26"/>
      <c r="U27" s="26"/>
      <c r="V27" s="6"/>
      <c r="W27" s="23"/>
    </row>
    <row hidden="1" r="28" spans="1:23" x14ac:dyDescent="0.25">
      <c r="A28" s="104"/>
      <c r="B28" s="79"/>
      <c r="C28" s="80"/>
      <c r="D28" s="57"/>
      <c r="E28" s="81"/>
      <c r="F28" s="77"/>
      <c r="G28" s="77"/>
      <c r="H28" s="82"/>
      <c r="I28" s="77"/>
      <c r="J28" s="83"/>
      <c r="K28" s="83"/>
      <c r="M28" s="29"/>
      <c r="N28" s="1"/>
      <c r="O28" s="25"/>
      <c r="R28" s="26"/>
      <c r="S28" s="27"/>
      <c r="T28" s="26"/>
      <c r="U28" s="26"/>
      <c r="V28" s="6"/>
      <c r="W28" s="23"/>
    </row>
    <row hidden="1" r="29" spans="1:23" x14ac:dyDescent="0.25">
      <c r="A29" s="104"/>
      <c r="B29" s="56"/>
      <c r="C29" s="20"/>
      <c r="D29" s="21"/>
      <c r="E29" s="38"/>
      <c r="F29" s="39"/>
      <c r="G29" s="39"/>
      <c r="H29" s="40"/>
      <c r="I29" s="39"/>
      <c r="J29" s="48"/>
      <c r="K29" s="48"/>
      <c r="M29" s="29"/>
      <c r="N29" s="1"/>
      <c r="O29" s="25"/>
      <c r="R29" s="26"/>
      <c r="S29" s="27"/>
      <c r="T29" s="26"/>
      <c r="U29" s="26"/>
      <c r="V29" s="6"/>
      <c r="W29" s="23"/>
    </row>
    <row hidden="1" ht="15.75" r="30" spans="1:23" thickBot="1" x14ac:dyDescent="0.3">
      <c r="A30" s="104"/>
      <c r="B30" s="56"/>
      <c r="C30" s="20"/>
      <c r="D30" s="21"/>
      <c r="E30" s="38">
        <f>F30/1.2</f>
        <v>15750</v>
      </c>
      <c r="F30" s="39">
        <v>18900</v>
      </c>
      <c r="G30" s="39"/>
      <c r="H30" s="40">
        <f ref="H30" si="4" t="shared">D30*E30</f>
        <v>0</v>
      </c>
      <c r="I30" s="39">
        <f ref="I30" si="5" t="shared">D30*F30</f>
        <v>0</v>
      </c>
      <c r="J30" s="48"/>
      <c r="K30" s="48"/>
      <c r="M30" s="29"/>
      <c r="N30" s="1"/>
      <c r="O30" s="25"/>
      <c r="P30" s="5">
        <f si="0" t="shared"/>
        <v>0</v>
      </c>
      <c r="R30" s="26"/>
      <c r="S30" s="30"/>
      <c r="T30" s="31"/>
      <c r="U30" s="31"/>
      <c r="V30" s="32"/>
      <c r="W30" s="33">
        <f>V30*D30</f>
        <v>0</v>
      </c>
    </row>
    <row customHeight="1" ht="21" r="31" spans="1:23" thickTop="1" x14ac:dyDescent="0.25">
      <c r="A31" s="55"/>
      <c r="B31" s="78" t="s">
        <v>37</v>
      </c>
      <c r="C31" s="78"/>
      <c r="D31" s="78"/>
      <c r="E31" s="78"/>
      <c r="F31" s="78"/>
      <c r="G31" s="78"/>
      <c r="H31" s="78"/>
      <c r="I31" s="78"/>
      <c r="J31" s="78"/>
      <c r="K31" s="78"/>
      <c r="O31" s="25"/>
      <c r="P31" s="25"/>
      <c r="Q31" s="25"/>
      <c r="R31" s="34"/>
      <c r="S31" s="35"/>
      <c r="T31" s="25"/>
      <c r="U31" s="25"/>
      <c r="V31" s="25"/>
      <c r="W31" s="25"/>
    </row>
  </sheetData>
  <sheetProtection objects="1" password="CC37" scenarios="1" sheet="1"/>
  <autoFilter ref="A8:W31"/>
  <mergeCells count="45">
    <mergeCell ref="B31:K31"/>
    <mergeCell ref="C22:G22"/>
    <mergeCell ref="C23:G23"/>
    <mergeCell ref="C24:G24"/>
    <mergeCell ref="C25:G25"/>
    <mergeCell ref="C27:I27"/>
    <mergeCell ref="H22:I22"/>
    <mergeCell ref="H23:I23"/>
    <mergeCell ref="H24:I24"/>
    <mergeCell ref="H25:I25"/>
    <mergeCell ref="J9:J11"/>
    <mergeCell ref="J12:J14"/>
    <mergeCell ref="J15:J17"/>
    <mergeCell ref="C26:I26"/>
    <mergeCell ref="C19:I19"/>
    <mergeCell ref="B21:J21"/>
    <mergeCell ref="B20:I20"/>
    <mergeCell ref="B15:B17"/>
    <mergeCell ref="C15:C17"/>
    <mergeCell ref="D15:D17"/>
    <mergeCell ref="H15:H17"/>
    <mergeCell ref="G9:G11"/>
    <mergeCell ref="G12:G14"/>
    <mergeCell ref="G15:G17"/>
    <mergeCell ref="A15:A17"/>
    <mergeCell ref="I9:I11"/>
    <mergeCell ref="B12:B14"/>
    <mergeCell ref="A12:A14"/>
    <mergeCell ref="C12:C14"/>
    <mergeCell ref="D12:D14"/>
    <mergeCell ref="H12:H14"/>
    <mergeCell ref="I12:I14"/>
    <mergeCell ref="A9:A11"/>
    <mergeCell ref="B9:B11"/>
    <mergeCell ref="C9:C11"/>
    <mergeCell ref="D9:D11"/>
    <mergeCell ref="H9:H11"/>
    <mergeCell ref="I15:I17"/>
    <mergeCell ref="F5:J5"/>
    <mergeCell ref="S5:W5"/>
    <mergeCell ref="S7:U7"/>
    <mergeCell ref="C2:J2"/>
    <mergeCell ref="L2:R2"/>
    <mergeCell ref="S2:W2"/>
    <mergeCell ref="C3:J3"/>
  </mergeCells>
  <conditionalFormatting sqref="Q9:Q19 Q22:Q30">
    <cfRule dxfId="5" operator="greaterThan" priority="7" type="cellIs">
      <formula>0</formula>
    </cfRule>
  </conditionalFormatting>
  <conditionalFormatting sqref="P9:P19 W9:W19 W22:W30 P22:P30">
    <cfRule dxfId="4" operator="greaterThan" priority="6" type="cellIs">
      <formula>0</formula>
    </cfRule>
  </conditionalFormatting>
  <conditionalFormatting sqref="Q21">
    <cfRule dxfId="3" operator="greaterThan" priority="4" type="cellIs">
      <formula>0</formula>
    </cfRule>
  </conditionalFormatting>
  <conditionalFormatting sqref="P21 W21">
    <cfRule dxfId="2" operator="greaterThan" priority="3" type="cellIs">
      <formula>0</formula>
    </cfRule>
  </conditionalFormatting>
  <conditionalFormatting sqref="Q20">
    <cfRule dxfId="1" operator="greaterThan" priority="2" type="cellIs">
      <formula>0</formula>
    </cfRule>
  </conditionalFormatting>
  <conditionalFormatting sqref="P20 W20">
    <cfRule dxfId="0" operator="greaterThan" priority="1" type="cellIs">
      <formula>0</formula>
    </cfRule>
  </conditionalFormatting>
  <pageMargins bottom="0.78740157480314965" footer="0.31496062992125984" header="0.31496062992125984" left="0.70866141732283472" right="0.70866141732283472" top="0.78740157480314965"/>
  <pageSetup fitToHeight="4" orientation="landscape" paperSize="9" r:id="rId1" scale="7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POVEZ_Specifikace</vt:lpstr>
      <vt:lpstr>POVEZ_Specifikace!Oblast_tisku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2012-12-27T13:18:05Z</dcterms:created>
  <cp:lastPrinted>2018-05-11T08:05:25Z</cp:lastPrinted>
  <dcterms:modified xsi:type="dcterms:W3CDTF">2018-05-11T08:05:40Z</dcterms:modified>
</cp:coreProperties>
</file>